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7470" tabRatio="662" activeTab="10"/>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4" l="1"/>
  <c r="C21" i="4" s="1"/>
  <c r="B7" i="4" l="1"/>
  <c r="B8" i="4"/>
  <c r="B6" i="4" s="1"/>
  <c r="B9" i="4"/>
  <c r="P6" i="4"/>
  <c r="O6" i="4"/>
  <c r="N6" i="4"/>
  <c r="M6" i="4"/>
  <c r="L6" i="4"/>
  <c r="K6" i="4"/>
  <c r="J6" i="4"/>
  <c r="I6" i="4"/>
  <c r="H6" i="4"/>
  <c r="G6" i="4"/>
  <c r="F6" i="4"/>
  <c r="E6" i="4"/>
  <c r="D6" i="4"/>
  <c r="C6" i="4"/>
  <c r="D16" i="5"/>
  <c r="C4" i="5"/>
  <c r="C2" i="7" l="1"/>
  <c r="C9" i="7"/>
  <c r="C16" i="7"/>
  <c r="K13" i="5" l="1"/>
  <c r="J16" i="5" l="1"/>
  <c r="I16" i="5"/>
  <c r="H16" i="5"/>
  <c r="G16" i="5"/>
  <c r="F16" i="5"/>
  <c r="E16" i="5"/>
  <c r="C16" i="5"/>
  <c r="C13" i="5" s="1"/>
  <c r="K15" i="5"/>
  <c r="I15" i="5"/>
  <c r="L11" i="5"/>
  <c r="F3" i="5" l="1"/>
  <c r="B18" i="4" l="1"/>
  <c r="D3" i="5" l="1"/>
  <c r="E3" i="5"/>
  <c r="G3" i="5"/>
  <c r="H3" i="5"/>
  <c r="I3" i="5"/>
  <c r="J3" i="5"/>
  <c r="K3" i="5"/>
  <c r="E15" i="4" l="1"/>
  <c r="F15" i="4"/>
  <c r="G15" i="4"/>
  <c r="H15" i="4"/>
  <c r="I15" i="4"/>
  <c r="H13" i="5" l="1"/>
  <c r="H24" i="5" s="1"/>
  <c r="J13" i="5"/>
  <c r="J24" i="5" s="1"/>
  <c r="D13" i="5"/>
  <c r="D24" i="5" s="1"/>
  <c r="E13" i="5"/>
  <c r="E24" i="5" s="1"/>
  <c r="F13" i="5"/>
  <c r="F24" i="5" s="1"/>
  <c r="G13" i="5"/>
  <c r="G24" i="5" s="1"/>
  <c r="I13" i="5"/>
  <c r="I24" i="5" s="1"/>
  <c r="K24" i="5"/>
  <c r="L4" i="5" l="1"/>
  <c r="L5" i="5"/>
  <c r="L6" i="5"/>
  <c r="L7" i="5"/>
  <c r="L8" i="5"/>
  <c r="L9" i="5"/>
  <c r="L10" i="5"/>
  <c r="L12" i="5"/>
  <c r="L13" i="5"/>
  <c r="L14" i="5"/>
  <c r="L15" i="5"/>
  <c r="L16" i="5"/>
  <c r="L17" i="5"/>
  <c r="L18" i="5"/>
  <c r="L19" i="5"/>
  <c r="L20" i="5"/>
  <c r="L22" i="5"/>
  <c r="C3" i="5"/>
  <c r="C24" i="5" s="1"/>
  <c r="L3" i="5" l="1"/>
  <c r="L24" i="5"/>
  <c r="D15" i="4" l="1"/>
  <c r="B17" i="4" l="1"/>
  <c r="B15" i="4" s="1"/>
  <c r="C15" i="4"/>
</calcChain>
</file>

<file path=xl/sharedStrings.xml><?xml version="1.0" encoding="utf-8"?>
<sst xmlns="http://schemas.openxmlformats.org/spreadsheetml/2006/main" count="431" uniqueCount="314">
  <si>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</si>
  <si>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</si>
  <si>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</si>
  <si>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</si>
  <si>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</si>
  <si>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</si>
  <si>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</si>
  <si>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</si>
  <si>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</si>
  <si>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</si>
  <si>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</si>
  <si>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</si>
  <si>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</si>
  <si>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</si>
  <si>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</si>
  <si>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</si>
  <si>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</si>
  <si>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</si>
  <si>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</si>
  <si>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</si>
  <si>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</si>
  <si>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</si>
  <si>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</si>
  <si>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</si>
  <si>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</si>
  <si>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</si>
  <si>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</si>
  <si>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</si>
  <si>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</si>
  <si>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</si>
  <si>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</si>
  <si>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</si>
  <si>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</si>
  <si>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</si>
  <si>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</si>
  <si>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</si>
  <si>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</si>
  <si>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</si>
  <si>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</si>
  <si>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</si>
  <si>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</si>
  <si>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</si>
  <si>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</si>
  <si>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</si>
  <si>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</si>
  <si>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</si>
  <si>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</si>
  <si>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</si>
  <si>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</si>
  <si>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</si>
  <si>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</si>
  <si>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</si>
  <si>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</si>
  <si>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</si>
  <si>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</si>
  <si>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</si>
  <si>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</si>
  <si>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</si>
  <si>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</si>
  <si>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</si>
  <si>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</si>
  <si>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</si>
  <si>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</si>
  <si>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</si>
  <si>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</si>
  <si>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</si>
  <si>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</si>
  <si>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</si>
  <si>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</si>
  <si>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</si>
  <si>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</si>
  <si>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</si>
  <si>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</si>
  <si>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</si>
  <si>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</si>
  <si>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</si>
  <si>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</si>
  <si>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</si>
  <si>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</si>
  <si>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</si>
  <si>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</si>
  <si>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</si>
  <si>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</si>
  <si>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</si>
  <si>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</si>
  <si>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</si>
  <si>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</si>
  <si>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</si>
  <si>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</si>
  <si>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</si>
  <si>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</si>
  <si>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</si>
  <si>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</si>
  <si>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</si>
  <si>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</si>
  <si>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</si>
  <si>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</si>
  <si>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</si>
  <si>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</si>
  <si>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</si>
  <si>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</si>
  <si>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</si>
  <si>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</si>
  <si>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</si>
  <si>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</si>
  <si>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</si>
  <si>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</si>
  <si>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</si>
  <si>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</si>
  <si>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</si>
  <si>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</si>
  <si>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</si>
  <si>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</si>
  <si>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</si>
  <si>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</si>
  <si>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</si>
  <si>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</si>
  <si>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</si>
  <si>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</si>
  <si>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</si>
  <si>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</si>
  <si>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</si>
  <si>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</si>
  <si>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</si>
  <si>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</si>
  <si>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</si>
  <si>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</si>
  <si>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</si>
  <si>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</si>
  <si>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</si>
  <si>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</si>
  <si>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</si>
  <si>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</si>
  <si>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</si>
  <si>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</si>
  <si>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</si>
  <si>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</si>
  <si>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</si>
  <si>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</si>
  <si>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</si>
  <si>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</si>
  <si>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</si>
  <si>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</si>
  <si>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</si>
  <si>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</si>
  <si>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</si>
  <si>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</si>
  <si>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</si>
  <si>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</si>
  <si>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</si>
  <si>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</si>
  <si>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</si>
  <si>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</si>
  <si>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</si>
  <si>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</si>
  <si>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</si>
  <si>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</si>
  <si>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</si>
  <si>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</si>
  <si>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</si>
  <si>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</si>
  <si>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</si>
  <si>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</si>
  <si>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</si>
  <si>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</si>
  <si>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</si>
  <si>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</si>
  <si>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</si>
  <si>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</si>
  <si>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</si>
  <si>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</si>
  <si>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</si>
  <si>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</si>
  <si>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</si>
  <si>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</si>
  <si>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</si>
  <si>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</si>
  <si>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</si>
  <si>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</si>
  <si>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</si>
  <si>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</si>
  <si>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</si>
  <si>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</si>
  <si>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</si>
  <si>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</si>
  <si>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</si>
  <si>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</si>
  <si>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</si>
  <si>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</si>
  <si>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</si>
  <si>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</si>
  <si>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</si>
  <si>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</si>
  <si>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Kreditlərin, o cümlədən, vaxtı keçmiş kreditlərin iqtisadi rayonlar üzrə bölgüsü</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</si>
  <si>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</si>
  <si>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</si>
  <si>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</si>
  <si>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</si>
  <si>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</si>
  <si>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</si>
  <si>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</si>
  <si>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</si>
  <si>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</si>
  <si>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</si>
  <si>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</si>
  <si>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</si>
  <si>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</si>
  <si>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</si>
  <si>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</si>
  <si>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</si>
  <si>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</si>
  <si>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</si>
  <si>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</si>
  <si>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</si>
  <si>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</si>
  <si>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</si>
  <si>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</si>
  <si>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</si>
  <si>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</si>
  <si>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</si>
  <si>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</si>
  <si>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</si>
  <si>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</si>
  <si>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</si>
  <si>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</si>
  <si>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</si>
  <si>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</si>
  <si>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</si>
  <si>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</si>
  <si>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</si>
  <si>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</si>
  <si>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</si>
  <si>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</si>
  <si>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</si>
  <si>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</si>
  <si>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</si>
  <si>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</si>
  <si>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</si>
  <si>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</si>
  <si>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</si>
  <si>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</si>
  <si>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</si>
  <si>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</si>
  <si>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</si>
  <si>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</si>
  <si>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</si>
  <si>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</si>
  <si>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</si>
  <si>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</si>
  <si>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</si>
  <si>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</si>
  <si>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</si>
  <si>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</si>
  <si>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</si>
  <si>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</si>
  <si>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</si>
  <si>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</si>
  <si>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</si>
  <si>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</si>
  <si>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</si>
  <si>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</si>
  <si>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</si>
  <si>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</si>
  <si>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</si>
  <si>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</si>
  <si>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</si>
  <si>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</si>
  <si>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</si>
  <si>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</si>
  <si>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</si>
  <si>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</si>
  <si>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</si>
  <si>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</si>
  <si>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</si>
  <si>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</si>
  <si>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</si>
  <si>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</si>
  <si>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</si>
  <si>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</si>
  <si>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</si>
  <si>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</si>
  <si>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</si>
  <si>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</si>
  <si>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</si>
  <si>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</si>
  <si>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</si>
  <si>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</si>
  <si>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</si>
  <si>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</si>
  <si>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</si>
  <si>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</si>
  <si>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</si>
  <si>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</si>
  <si>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</si>
  <si>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</si>
  <si>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</si>
  <si>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şəxslərlə bağlanılmış bütün əqdlər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</si>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</sst>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0"/>
    <numFmt numFmtId="166" formatCode="_(* #,##0_);_(* \(#,##0\);_(* &quot;-&quot;??_);_(@_)"/>
    <numFmt numFmtId="167" formatCode="_-* #,##0_-;\-* #,##0_-;_-* &quot;-&quot;??_-;_-@_-"/>
    <numFmt numFmtId="168" formatCode="_-* #,##0.00\ _₽_-;\-* #,##0.00\ _₽_-;_-* &quot;-&quot;??\ _₽_-;_-@_-"/>
    <numFmt numFmtId="169" formatCode="0.00_);\(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08">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4"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4"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4" fontId="12" fillId="3" borderId="9" xfId="3" applyFont="1" applyFill="1" applyBorder="1" applyAlignment="1" applyProtection="1">
      <alignment horizontal="right" vertical="center" wrapText="1"/>
    </xf>
    <xf numFmtId="164"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5"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 fontId="9" fillId="0" borderId="1" xfId="1" applyNumberFormat="1" applyFont="1" applyFill="1" applyBorder="1" applyAlignment="1">
      <alignment vertical="center"/>
    </xf>
    <xf numFmtId="43"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0" fontId="3" fillId="0" borderId="0" xfId="0" applyFont="1"/>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6"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4" fontId="0" fillId="0" borderId="1" xfId="3" applyFont="1" applyFill="1" applyBorder="1"/>
    <xf numFmtId="4" fontId="2" fillId="0" borderId="1" xfId="2" applyNumberFormat="1" applyFont="1" applyFill="1" applyBorder="1"/>
    <xf numFmtId="164" fontId="0" fillId="0" borderId="1" xfId="3" applyFont="1" applyFill="1" applyBorder="1" applyAlignment="1">
      <alignment horizontal="center"/>
    </xf>
    <xf numFmtId="164" fontId="12" fillId="0" borderId="4" xfId="3" applyFont="1" applyFill="1" applyBorder="1" applyAlignment="1" applyProtection="1">
      <alignment horizontal="right" vertical="center" wrapText="1"/>
    </xf>
    <xf numFmtId="164" fontId="15" fillId="0" borderId="1" xfId="3" applyFont="1" applyFill="1" applyBorder="1" applyAlignment="1" applyProtection="1">
      <alignment horizontal="right" vertical="top" wrapText="1"/>
      <protection locked="0"/>
    </xf>
    <xf numFmtId="164" fontId="15" fillId="0" borderId="4" xfId="3" applyFont="1" applyFill="1" applyBorder="1" applyAlignment="1" applyProtection="1">
      <alignment horizontal="right" vertical="top" wrapText="1"/>
      <protection locked="0"/>
    </xf>
    <xf numFmtId="164" fontId="12" fillId="0" borderId="1" xfId="3" applyFont="1" applyFill="1" applyBorder="1" applyAlignment="1" applyProtection="1">
      <alignment horizontal="right" vertical="top" wrapText="1"/>
      <protection locked="0"/>
    </xf>
    <xf numFmtId="167"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4" fontId="12"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top" wrapText="1"/>
      <protection locked="0"/>
    </xf>
    <xf numFmtId="164"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6" fontId="0" fillId="0" borderId="0" xfId="0" applyNumberFormat="1"/>
    <xf numFmtId="43" fontId="7" fillId="0" borderId="1" xfId="1" applyNumberFormat="1" applyFont="1" applyFill="1" applyBorder="1" applyAlignment="1">
      <alignment vertical="center"/>
    </xf>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6"/>
  <sheetViews>
    <sheetView workbookViewId="0">
      <selection activeCell="I26" sqref="I26"/>
    </sheetView>
  </sheetViews>
  <sheetFormatPr defaultColWidth="9.140625" defaultRowHeight="15" x14ac:dyDescent="0.25"/>
  <cols>
    <col min="1" max="1" width="21.5703125" style="3" customWidth="1"/>
    <col min="2" max="2" width="12.5703125" style="3" bestFit="1" customWidth="1"/>
    <col min="3" max="8" width="13.7109375" style="3" customWidth="1"/>
    <col min="9" max="9" width="19.140625" style="3" customWidth="1"/>
    <col min="10" max="10" width="11.5703125" style="3" bestFit="1" customWidth="1"/>
    <col min="11" max="11" width="11.42578125" style="3" customWidth="1"/>
    <col min="12" max="12" width="11" style="3" customWidth="1"/>
    <col min="13" max="13" width="11.7109375" style="3" customWidth="1"/>
    <col min="14" max="15" width="13.28515625" style="3" customWidth="1"/>
    <col min="16" max="16" width="13.5703125" style="3" customWidth="1"/>
    <col min="17" max="16384" width="9.140625" style="3"/>
  </cols>
  <sheetData>
    <row r="1" spans="1:16" ht="26.25" customHeight="1" x14ac:dyDescent="0.25">
      <c r="A1" s="164" t="s">
        <v>6</v>
      </c>
      <c r="B1" s="164"/>
      <c r="C1" s="164"/>
      <c r="D1" s="164"/>
      <c r="E1" s="164"/>
      <c r="F1" s="164"/>
      <c r="G1" s="164"/>
      <c r="H1" s="164"/>
      <c r="I1" s="164"/>
      <c r="J1" s="164"/>
      <c r="K1" s="164"/>
      <c r="L1" s="164"/>
      <c r="M1" s="164"/>
      <c r="N1" s="164"/>
      <c r="O1" s="164"/>
      <c r="P1" s="164"/>
    </row>
    <row r="2" spans="1:16" x14ac:dyDescent="0.25">
      <c r="A2" s="4" t="s">
        <v>7</v>
      </c>
      <c r="B2" s="5"/>
      <c r="C2" s="6"/>
      <c r="D2" s="6"/>
      <c r="E2" s="12"/>
      <c r="F2" s="12"/>
      <c r="G2" s="12"/>
      <c r="H2" s="12"/>
      <c r="I2" s="12"/>
      <c r="J2" s="12"/>
      <c r="K2" s="12"/>
      <c r="L2" s="12"/>
      <c r="M2" s="12"/>
      <c r="N2" s="12"/>
      <c r="O2" s="165" t="s">
        <v>0</v>
      </c>
      <c r="P2" s="165"/>
    </row>
    <row r="3" spans="1:16" x14ac:dyDescent="0.25">
      <c r="A3" s="166" t="s">
        <v>8</v>
      </c>
      <c r="B3" s="166" t="s">
        <v>9</v>
      </c>
      <c r="C3" s="166" t="s">
        <v>10</v>
      </c>
      <c r="D3" s="166"/>
      <c r="E3" s="166"/>
      <c r="F3" s="166"/>
      <c r="G3" s="166"/>
      <c r="H3" s="166"/>
      <c r="I3" s="166"/>
      <c r="J3" s="166"/>
      <c r="K3" s="166"/>
      <c r="L3" s="166"/>
      <c r="M3" s="166"/>
      <c r="N3" s="166"/>
      <c r="O3" s="166"/>
      <c r="P3" s="166"/>
    </row>
    <row r="4" spans="1:16" x14ac:dyDescent="0.25">
      <c r="A4" s="166"/>
      <c r="B4" s="166"/>
      <c r="C4" s="166" t="s">
        <v>11</v>
      </c>
      <c r="D4" s="166" t="s">
        <v>12</v>
      </c>
      <c r="E4" s="166"/>
      <c r="F4" s="166"/>
      <c r="G4" s="166"/>
      <c r="H4" s="166"/>
      <c r="I4" s="166"/>
      <c r="J4" s="166"/>
      <c r="K4" s="166"/>
      <c r="L4" s="166"/>
      <c r="M4" s="166"/>
      <c r="N4" s="166"/>
      <c r="O4" s="166"/>
      <c r="P4" s="166"/>
    </row>
    <row r="5" spans="1:16" ht="30" x14ac:dyDescent="0.25">
      <c r="A5" s="166"/>
      <c r="B5" s="166"/>
      <c r="C5" s="166"/>
      <c r="D5" s="7" t="s">
        <v>13</v>
      </c>
      <c r="E5" s="7" t="s">
        <v>14</v>
      </c>
      <c r="F5" s="7" t="s">
        <v>15</v>
      </c>
      <c r="G5" s="7" t="s">
        <v>16</v>
      </c>
      <c r="H5" s="7" t="s">
        <v>17</v>
      </c>
      <c r="I5" s="7" t="s">
        <v>18</v>
      </c>
      <c r="J5" s="7" t="s">
        <v>19</v>
      </c>
      <c r="K5" s="7" t="s">
        <v>20</v>
      </c>
      <c r="L5" s="7" t="s">
        <v>21</v>
      </c>
      <c r="M5" s="7" t="s">
        <v>22</v>
      </c>
      <c r="N5" s="7" t="s">
        <v>23</v>
      </c>
      <c r="O5" s="7" t="s">
        <v>24</v>
      </c>
      <c r="P5" s="7" t="s">
        <v>25</v>
      </c>
    </row>
    <row r="6" spans="1:16" ht="30" x14ac:dyDescent="0.25">
      <c r="A6" s="8" t="s">
        <v>26</v>
      </c>
      <c r="B6" s="123">
        <f>B7+B8+B9</f>
        <v>2210328.5999999996</v>
      </c>
      <c r="C6" s="123">
        <f t="shared" ref="C6:P6" si="0">C7+C8+C9</f>
        <v>1941279.2600000002</v>
      </c>
      <c r="D6" s="123">
        <f t="shared" si="0"/>
        <v>186556.34</v>
      </c>
      <c r="E6" s="123">
        <f t="shared" si="0"/>
        <v>24351.559999999998</v>
      </c>
      <c r="F6" s="123">
        <f t="shared" si="0"/>
        <v>12178.04</v>
      </c>
      <c r="G6" s="123">
        <f t="shared" si="0"/>
        <v>4308.4500000000007</v>
      </c>
      <c r="H6" s="123">
        <f t="shared" si="0"/>
        <v>3004.67</v>
      </c>
      <c r="I6" s="123">
        <f t="shared" si="0"/>
        <v>4029.17</v>
      </c>
      <c r="J6" s="123">
        <f t="shared" si="0"/>
        <v>2442.41</v>
      </c>
      <c r="K6" s="123">
        <f t="shared" si="0"/>
        <v>2902.77</v>
      </c>
      <c r="L6" s="123">
        <f t="shared" si="0"/>
        <v>1831.3500000000001</v>
      </c>
      <c r="M6" s="123">
        <f t="shared" si="0"/>
        <v>1022.9000000000001</v>
      </c>
      <c r="N6" s="123">
        <f t="shared" si="0"/>
        <v>1200.72</v>
      </c>
      <c r="O6" s="123">
        <f t="shared" si="0"/>
        <v>1287.94</v>
      </c>
      <c r="P6" s="123">
        <f t="shared" si="0"/>
        <v>23933.019999999997</v>
      </c>
    </row>
    <row r="7" spans="1:16" x14ac:dyDescent="0.25">
      <c r="A7" s="9" t="s">
        <v>27</v>
      </c>
      <c r="B7" s="123">
        <f>SUM(C7:P7)</f>
        <v>597235.24</v>
      </c>
      <c r="C7" s="124">
        <v>554152.64</v>
      </c>
      <c r="D7" s="124">
        <v>22731.29</v>
      </c>
      <c r="E7" s="124">
        <v>2480.6099999999988</v>
      </c>
      <c r="F7" s="124">
        <v>175.77000000000123</v>
      </c>
      <c r="G7" s="124">
        <v>350.5100000000005</v>
      </c>
      <c r="H7" s="124">
        <v>148.34000000000003</v>
      </c>
      <c r="I7" s="124">
        <v>1352.37</v>
      </c>
      <c r="J7" s="124">
        <v>0</v>
      </c>
      <c r="K7" s="124">
        <v>1199.98</v>
      </c>
      <c r="L7" s="124">
        <v>6.3948846218409017E-14</v>
      </c>
      <c r="M7" s="124">
        <v>7.1054273576010019E-14</v>
      </c>
      <c r="N7" s="124">
        <v>1.4210854715202004E-13</v>
      </c>
      <c r="O7" s="124">
        <v>0</v>
      </c>
      <c r="P7" s="124">
        <v>14643.729999999998</v>
      </c>
    </row>
    <row r="8" spans="1:16" x14ac:dyDescent="0.25">
      <c r="A8" s="9" t="s">
        <v>28</v>
      </c>
      <c r="B8" s="123">
        <f>SUM(C8:P8)</f>
        <v>1405024.4599999997</v>
      </c>
      <c r="C8" s="124">
        <v>1187843.25</v>
      </c>
      <c r="D8" s="124">
        <v>156751.34</v>
      </c>
      <c r="E8" s="124">
        <v>21265.53</v>
      </c>
      <c r="F8" s="124">
        <v>11948.15</v>
      </c>
      <c r="G8" s="124">
        <v>3662.53</v>
      </c>
      <c r="H8" s="124">
        <v>2589.44</v>
      </c>
      <c r="I8" s="124">
        <v>2520.69</v>
      </c>
      <c r="J8" s="124">
        <v>2235.9499999999998</v>
      </c>
      <c r="K8" s="124">
        <v>1701.92</v>
      </c>
      <c r="L8" s="124">
        <v>1799.17</v>
      </c>
      <c r="M8" s="124">
        <v>985.6</v>
      </c>
      <c r="N8" s="124">
        <v>1159.3799999999999</v>
      </c>
      <c r="O8" s="124">
        <v>1287.94</v>
      </c>
      <c r="P8" s="124">
        <v>9273.57</v>
      </c>
    </row>
    <row r="9" spans="1:16" x14ac:dyDescent="0.25">
      <c r="A9" s="11" t="s">
        <v>29</v>
      </c>
      <c r="B9" s="123">
        <f>SUM(C9:P9)</f>
        <v>208068.89999999997</v>
      </c>
      <c r="C9" s="124">
        <v>199283.37</v>
      </c>
      <c r="D9" s="124">
        <v>7073.71</v>
      </c>
      <c r="E9" s="124">
        <v>605.41999999999996</v>
      </c>
      <c r="F9" s="124">
        <v>54.12</v>
      </c>
      <c r="G9" s="124">
        <v>295.41000000000003</v>
      </c>
      <c r="H9" s="124">
        <v>266.89</v>
      </c>
      <c r="I9" s="124">
        <v>156.11000000000001</v>
      </c>
      <c r="J9" s="124">
        <v>206.46</v>
      </c>
      <c r="K9" s="124">
        <v>0.87</v>
      </c>
      <c r="L9" s="124">
        <v>32.18</v>
      </c>
      <c r="M9" s="124">
        <v>37.299999999999997</v>
      </c>
      <c r="N9" s="124">
        <v>41.34</v>
      </c>
      <c r="O9" s="124">
        <v>0</v>
      </c>
      <c r="P9" s="124">
        <v>15.72</v>
      </c>
    </row>
    <row r="10" spans="1:16" x14ac:dyDescent="0.25">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25">
      <c r="A11" s="12"/>
      <c r="B11" s="10"/>
      <c r="C11" s="10"/>
      <c r="D11" s="10"/>
      <c r="E11" s="10"/>
      <c r="F11" s="10"/>
      <c r="G11" s="10"/>
      <c r="H11" s="10"/>
      <c r="I11" s="10"/>
      <c r="J11" s="10"/>
      <c r="K11" s="10"/>
      <c r="L11" s="10"/>
      <c r="M11" s="10"/>
      <c r="N11" s="10"/>
      <c r="O11" s="10"/>
      <c r="P11" s="10"/>
    </row>
    <row r="12" spans="1:16" x14ac:dyDescent="0.25">
      <c r="A12" s="13" t="s">
        <v>31</v>
      </c>
    </row>
    <row r="13" spans="1:16" x14ac:dyDescent="0.25">
      <c r="A13" s="14"/>
      <c r="I13" s="15" t="s">
        <v>0</v>
      </c>
    </row>
    <row r="14" spans="1:16" ht="45" x14ac:dyDescent="0.25">
      <c r="A14" s="7" t="s">
        <v>8</v>
      </c>
      <c r="B14" s="7" t="s">
        <v>9</v>
      </c>
      <c r="C14" s="7" t="s">
        <v>32</v>
      </c>
      <c r="D14" s="7" t="s">
        <v>33</v>
      </c>
      <c r="E14" s="7" t="s">
        <v>34</v>
      </c>
      <c r="F14" s="7" t="s">
        <v>35</v>
      </c>
      <c r="G14" s="7" t="s">
        <v>36</v>
      </c>
      <c r="H14" s="7" t="s">
        <v>37</v>
      </c>
      <c r="I14" s="7" t="s">
        <v>38</v>
      </c>
    </row>
    <row r="15" spans="1:16" ht="30" x14ac:dyDescent="0.25">
      <c r="A15" s="8" t="s">
        <v>26</v>
      </c>
      <c r="B15" s="125">
        <f>B16+B17+B18</f>
        <v>2210328.6</v>
      </c>
      <c r="C15" s="126">
        <f>SUM(C16:C19)</f>
        <v>1579495.9200000002</v>
      </c>
      <c r="D15" s="126">
        <f t="shared" ref="D15:I15" si="1">SUM(D16:D19)</f>
        <v>24140.41</v>
      </c>
      <c r="E15" s="126">
        <f t="shared" si="1"/>
        <v>0</v>
      </c>
      <c r="F15" s="126">
        <f t="shared" si="1"/>
        <v>374711.9</v>
      </c>
      <c r="G15" s="126">
        <f t="shared" si="1"/>
        <v>231980.37</v>
      </c>
      <c r="H15" s="126">
        <f t="shared" si="1"/>
        <v>0</v>
      </c>
      <c r="I15" s="126">
        <f t="shared" si="1"/>
        <v>0</v>
      </c>
      <c r="J15" s="16"/>
    </row>
    <row r="16" spans="1:16" x14ac:dyDescent="0.25">
      <c r="A16" s="9" t="s">
        <v>27</v>
      </c>
      <c r="B16" s="127">
        <f>SUM(C16:I16)</f>
        <v>597235.24</v>
      </c>
      <c r="C16" s="128">
        <v>195529.60000000001</v>
      </c>
      <c r="D16" s="128">
        <v>19080</v>
      </c>
      <c r="E16" s="128">
        <v>0</v>
      </c>
      <c r="F16" s="128">
        <v>150645.27000000002</v>
      </c>
      <c r="G16" s="128">
        <v>231980.37</v>
      </c>
      <c r="H16" s="128">
        <v>0</v>
      </c>
      <c r="I16" s="128">
        <v>0</v>
      </c>
    </row>
    <row r="17" spans="1:18" x14ac:dyDescent="0.25">
      <c r="A17" s="9" t="s">
        <v>28</v>
      </c>
      <c r="B17" s="127">
        <f>C17+D17+E17+F17+G17</f>
        <v>1389026.73</v>
      </c>
      <c r="C17" s="128">
        <v>1383966.32</v>
      </c>
      <c r="D17" s="128">
        <v>5060.41</v>
      </c>
      <c r="E17" s="128">
        <v>0</v>
      </c>
      <c r="F17" s="128">
        <v>0</v>
      </c>
      <c r="G17" s="128">
        <v>0</v>
      </c>
      <c r="H17" s="128">
        <v>0</v>
      </c>
      <c r="I17" s="128">
        <v>0</v>
      </c>
    </row>
    <row r="18" spans="1:18" x14ac:dyDescent="0.25">
      <c r="A18" s="11" t="s">
        <v>29</v>
      </c>
      <c r="B18" s="127">
        <f>F18</f>
        <v>224066.63</v>
      </c>
      <c r="C18" s="128">
        <v>0</v>
      </c>
      <c r="D18" s="128">
        <v>0</v>
      </c>
      <c r="E18" s="128">
        <v>0</v>
      </c>
      <c r="F18" s="128">
        <v>224066.63</v>
      </c>
      <c r="G18" s="128">
        <v>0</v>
      </c>
      <c r="H18" s="128">
        <v>0</v>
      </c>
      <c r="I18" s="128">
        <v>0</v>
      </c>
    </row>
    <row r="19" spans="1:18" x14ac:dyDescent="0.25">
      <c r="A19" s="11" t="s">
        <v>30</v>
      </c>
      <c r="B19" s="127">
        <v>0</v>
      </c>
      <c r="C19" s="128">
        <v>0</v>
      </c>
      <c r="D19" s="128">
        <v>0</v>
      </c>
      <c r="E19" s="128">
        <v>0</v>
      </c>
      <c r="F19" s="128">
        <v>0</v>
      </c>
      <c r="G19" s="128">
        <v>0</v>
      </c>
      <c r="H19" s="128">
        <v>0</v>
      </c>
      <c r="I19" s="128">
        <v>0</v>
      </c>
    </row>
    <row r="21" spans="1:18" x14ac:dyDescent="0.25">
      <c r="C21" s="163">
        <f>B16-B7</f>
        <v>0</v>
      </c>
    </row>
    <row r="22" spans="1:18" x14ac:dyDescent="0.25">
      <c r="C22" s="163"/>
      <c r="D22" s="163"/>
      <c r="E22" s="163"/>
      <c r="F22" s="163"/>
      <c r="G22" s="163"/>
      <c r="H22" s="163"/>
      <c r="I22" s="163"/>
      <c r="J22" s="163"/>
      <c r="K22" s="163"/>
      <c r="L22" s="163"/>
      <c r="M22" s="163"/>
      <c r="N22" s="163"/>
      <c r="O22" s="163"/>
      <c r="P22" s="163"/>
      <c r="Q22" s="10"/>
      <c r="R22" s="10"/>
    </row>
    <row r="23" spans="1:18" x14ac:dyDescent="0.25">
      <c r="B23" s="10"/>
      <c r="C23" s="16"/>
      <c r="F23" s="17"/>
    </row>
    <row r="24" spans="1:18" x14ac:dyDescent="0.25">
      <c r="E24" s="10"/>
      <c r="F24" s="17"/>
    </row>
    <row r="26" spans="1:18" x14ac:dyDescent="0.25">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topLeftCell="A73" zoomScaleNormal="100" zoomScaleSheetLayoutView="100" workbookViewId="0">
      <selection activeCell="B44" sqref="B44:D90"/>
    </sheetView>
  </sheetViews>
  <sheetFormatPr defaultColWidth="9.140625" defaultRowHeight="15" x14ac:dyDescent="0.25"/>
  <cols>
    <col min="1" max="1" width="61" style="101" customWidth="1"/>
    <col min="2" max="2" width="16.7109375" style="101" customWidth="1"/>
    <col min="3" max="3" width="13.5703125" style="101" customWidth="1"/>
    <col min="4" max="4" width="16.7109375" style="101" customWidth="1"/>
    <col min="5" max="5" width="13.28515625" style="102" bestFit="1" customWidth="1"/>
    <col min="6" max="6" width="61.42578125" style="101" customWidth="1"/>
    <col min="7" max="7" width="10.5703125" style="101" bestFit="1" customWidth="1"/>
    <col min="8" max="16384" width="9.140625" style="101"/>
  </cols>
  <sheetData>
    <row r="1" spans="1:8" ht="27" customHeight="1" x14ac:dyDescent="0.25">
      <c r="A1" s="199" t="s">
        <v>217</v>
      </c>
      <c r="B1" s="199"/>
      <c r="C1" s="199"/>
      <c r="D1" s="199"/>
    </row>
    <row r="2" spans="1:8" s="104" customFormat="1" x14ac:dyDescent="0.25">
      <c r="A2" s="200" t="s">
        <v>129</v>
      </c>
      <c r="B2" s="200"/>
      <c r="C2" s="200"/>
      <c r="D2" s="200"/>
      <c r="E2" s="120"/>
    </row>
    <row r="3" spans="1:8" x14ac:dyDescent="0.25">
      <c r="A3" s="103" t="s">
        <v>218</v>
      </c>
      <c r="B3" s="201" t="s">
        <v>219</v>
      </c>
      <c r="C3" s="202"/>
      <c r="D3" s="203"/>
      <c r="F3" s="104"/>
    </row>
    <row r="4" spans="1:8" x14ac:dyDescent="0.25">
      <c r="A4" s="103"/>
      <c r="B4" s="103"/>
      <c r="C4" s="105"/>
      <c r="D4" s="78"/>
      <c r="F4" s="104"/>
    </row>
    <row r="5" spans="1:8" ht="30" x14ac:dyDescent="0.25">
      <c r="A5" s="105"/>
      <c r="B5" s="106" t="s">
        <v>220</v>
      </c>
      <c r="C5" s="106" t="s">
        <v>221</v>
      </c>
      <c r="D5" s="106" t="s">
        <v>222</v>
      </c>
      <c r="F5" s="104"/>
    </row>
    <row r="6" spans="1:8" ht="30" x14ac:dyDescent="0.25">
      <c r="A6" s="107" t="s">
        <v>223</v>
      </c>
      <c r="B6" s="151">
        <v>0</v>
      </c>
      <c r="C6" s="151">
        <v>0</v>
      </c>
      <c r="D6" s="152">
        <v>406850.4</v>
      </c>
      <c r="F6" s="104"/>
    </row>
    <row r="7" spans="1:8" ht="16.5" customHeight="1" x14ac:dyDescent="0.25">
      <c r="A7" s="107" t="s">
        <v>224</v>
      </c>
      <c r="B7" s="151">
        <v>0</v>
      </c>
      <c r="C7" s="151">
        <v>0</v>
      </c>
      <c r="D7" s="152">
        <v>969979.07</v>
      </c>
      <c r="F7" s="104"/>
      <c r="H7" s="102"/>
    </row>
    <row r="8" spans="1:8" x14ac:dyDescent="0.25">
      <c r="A8" s="107" t="s">
        <v>225</v>
      </c>
      <c r="B8" s="151">
        <v>0</v>
      </c>
      <c r="C8" s="151">
        <v>0</v>
      </c>
      <c r="D8" s="152">
        <v>130565.76000000004</v>
      </c>
      <c r="F8" s="104"/>
      <c r="H8" s="102"/>
    </row>
    <row r="9" spans="1:8" x14ac:dyDescent="0.25">
      <c r="A9" s="107" t="s">
        <v>226</v>
      </c>
      <c r="B9" s="151">
        <v>0</v>
      </c>
      <c r="C9" s="151">
        <v>0</v>
      </c>
      <c r="D9" s="151">
        <v>19458.18</v>
      </c>
      <c r="F9" s="104"/>
      <c r="H9" s="102"/>
    </row>
    <row r="10" spans="1:8" ht="12.75" customHeight="1" x14ac:dyDescent="0.25">
      <c r="A10" s="108" t="s">
        <v>227</v>
      </c>
      <c r="B10" s="151">
        <v>0</v>
      </c>
      <c r="C10" s="151">
        <v>0</v>
      </c>
      <c r="D10" s="151">
        <v>111107.58000000003</v>
      </c>
      <c r="F10" s="104"/>
      <c r="H10" s="102"/>
    </row>
    <row r="11" spans="1:8" ht="12.75" customHeight="1" x14ac:dyDescent="0.25">
      <c r="A11" s="107" t="s">
        <v>228</v>
      </c>
      <c r="B11" s="152">
        <v>323000</v>
      </c>
      <c r="C11" s="151">
        <v>0</v>
      </c>
      <c r="D11" s="151">
        <v>0</v>
      </c>
      <c r="F11" s="104"/>
      <c r="H11" s="102"/>
    </row>
    <row r="12" spans="1:8" ht="12.75" customHeight="1" x14ac:dyDescent="0.25">
      <c r="A12" s="107" t="s">
        <v>226</v>
      </c>
      <c r="B12" s="151">
        <v>0</v>
      </c>
      <c r="C12" s="151">
        <v>0</v>
      </c>
      <c r="D12" s="151">
        <v>0</v>
      </c>
      <c r="F12" s="104"/>
      <c r="H12" s="102"/>
    </row>
    <row r="13" spans="1:8" ht="12.75" customHeight="1" x14ac:dyDescent="0.25">
      <c r="A13" s="108" t="s">
        <v>227</v>
      </c>
      <c r="B13" s="152">
        <v>323000</v>
      </c>
      <c r="C13" s="151">
        <v>0</v>
      </c>
      <c r="D13" s="151">
        <v>0</v>
      </c>
      <c r="F13" s="104"/>
      <c r="H13" s="102"/>
    </row>
    <row r="14" spans="1:8" ht="12.75" customHeight="1" x14ac:dyDescent="0.25">
      <c r="A14" s="107" t="s">
        <v>229</v>
      </c>
      <c r="B14" s="152">
        <v>239891.05999999997</v>
      </c>
      <c r="C14" s="151">
        <v>0</v>
      </c>
      <c r="D14" s="151">
        <v>0</v>
      </c>
      <c r="F14" s="104"/>
      <c r="H14" s="102"/>
    </row>
    <row r="15" spans="1:8" ht="30" x14ac:dyDescent="0.25">
      <c r="A15" s="107" t="s">
        <v>230</v>
      </c>
      <c r="B15" s="151">
        <v>239891.05999999997</v>
      </c>
      <c r="C15" s="151">
        <v>0</v>
      </c>
      <c r="D15" s="151">
        <v>0</v>
      </c>
      <c r="F15" s="104"/>
      <c r="H15" s="102"/>
    </row>
    <row r="16" spans="1:8" ht="12.75" customHeight="1" x14ac:dyDescent="0.25">
      <c r="A16" s="109" t="s">
        <v>231</v>
      </c>
      <c r="B16" s="151">
        <v>215198.28999999998</v>
      </c>
      <c r="C16" s="151">
        <v>0</v>
      </c>
      <c r="D16" s="151">
        <v>0</v>
      </c>
      <c r="F16" s="104"/>
      <c r="H16" s="102"/>
    </row>
    <row r="17" spans="1:8" ht="12.75" customHeight="1" x14ac:dyDescent="0.25">
      <c r="A17" s="109" t="s">
        <v>232</v>
      </c>
      <c r="B17" s="151">
        <v>24692.77</v>
      </c>
      <c r="C17" s="151">
        <v>0</v>
      </c>
      <c r="D17" s="151">
        <v>0</v>
      </c>
      <c r="F17" s="104"/>
      <c r="H17" s="102"/>
    </row>
    <row r="18" spans="1:8" ht="12.75" customHeight="1" x14ac:dyDescent="0.25">
      <c r="A18" s="107" t="s">
        <v>233</v>
      </c>
      <c r="B18" s="151">
        <v>0</v>
      </c>
      <c r="C18" s="151">
        <v>0</v>
      </c>
      <c r="D18" s="151">
        <v>0</v>
      </c>
      <c r="F18" s="104"/>
      <c r="H18" s="102"/>
    </row>
    <row r="19" spans="1:8" ht="12.75" customHeight="1" x14ac:dyDescent="0.25">
      <c r="A19" s="109" t="s">
        <v>234</v>
      </c>
      <c r="B19" s="151">
        <v>0</v>
      </c>
      <c r="C19" s="151">
        <v>0</v>
      </c>
      <c r="D19" s="151">
        <v>0</v>
      </c>
      <c r="F19" s="104"/>
      <c r="H19" s="102"/>
    </row>
    <row r="20" spans="1:8" ht="12.75" customHeight="1" x14ac:dyDescent="0.25">
      <c r="A20" s="109" t="s">
        <v>235</v>
      </c>
      <c r="B20" s="151">
        <v>0</v>
      </c>
      <c r="C20" s="151">
        <v>0</v>
      </c>
      <c r="D20" s="151">
        <v>0</v>
      </c>
      <c r="F20" s="104"/>
      <c r="H20" s="102"/>
    </row>
    <row r="21" spans="1:8" ht="12.75" customHeight="1" x14ac:dyDescent="0.25">
      <c r="A21" s="107" t="s">
        <v>236</v>
      </c>
      <c r="B21" s="152">
        <v>39835.9</v>
      </c>
      <c r="C21" s="151">
        <v>0</v>
      </c>
      <c r="D21" s="151">
        <v>0</v>
      </c>
      <c r="F21" s="104"/>
      <c r="H21" s="102"/>
    </row>
    <row r="22" spans="1:8" ht="12.75" customHeight="1" x14ac:dyDescent="0.25">
      <c r="A22" s="107" t="s">
        <v>237</v>
      </c>
      <c r="B22" s="152">
        <v>635555.87</v>
      </c>
      <c r="C22" s="151">
        <v>0</v>
      </c>
      <c r="D22" s="151">
        <v>0</v>
      </c>
      <c r="F22" s="104"/>
      <c r="H22" s="102"/>
    </row>
    <row r="23" spans="1:8" ht="12.75" customHeight="1" x14ac:dyDescent="0.25">
      <c r="A23" s="109" t="s">
        <v>238</v>
      </c>
      <c r="B23" s="151">
        <v>335581.72</v>
      </c>
      <c r="C23" s="151">
        <v>0</v>
      </c>
      <c r="D23" s="151">
        <v>0</v>
      </c>
      <c r="F23" s="104"/>
      <c r="H23" s="102"/>
    </row>
    <row r="24" spans="1:8" ht="12.75" customHeight="1" x14ac:dyDescent="0.25">
      <c r="A24" s="109" t="s">
        <v>239</v>
      </c>
      <c r="B24" s="151">
        <v>299974.15000000002</v>
      </c>
      <c r="C24" s="151">
        <v>0</v>
      </c>
      <c r="D24" s="151">
        <v>0</v>
      </c>
      <c r="F24" s="104"/>
      <c r="H24" s="102"/>
    </row>
    <row r="25" spans="1:8" ht="12.75" customHeight="1" x14ac:dyDescent="0.25">
      <c r="A25" s="107" t="s">
        <v>240</v>
      </c>
      <c r="B25" s="152">
        <v>8500</v>
      </c>
      <c r="C25" s="151">
        <v>0</v>
      </c>
      <c r="D25" s="151">
        <v>0</v>
      </c>
      <c r="F25" s="104"/>
      <c r="H25" s="102"/>
    </row>
    <row r="26" spans="1:8" ht="12.75" customHeight="1" x14ac:dyDescent="0.25">
      <c r="A26" s="109" t="s">
        <v>241</v>
      </c>
      <c r="B26" s="151">
        <v>0</v>
      </c>
      <c r="C26" s="151">
        <v>0</v>
      </c>
      <c r="D26" s="151">
        <v>0</v>
      </c>
      <c r="F26" s="104"/>
      <c r="H26" s="102"/>
    </row>
    <row r="27" spans="1:8" ht="12.75" customHeight="1" x14ac:dyDescent="0.25">
      <c r="A27" s="109" t="s">
        <v>242</v>
      </c>
      <c r="B27" s="151">
        <v>8500</v>
      </c>
      <c r="C27" s="151">
        <v>0</v>
      </c>
      <c r="D27" s="151">
        <v>0</v>
      </c>
      <c r="F27" s="104"/>
      <c r="H27" s="102"/>
    </row>
    <row r="28" spans="1:8" x14ac:dyDescent="0.25">
      <c r="A28" s="107" t="s">
        <v>243</v>
      </c>
      <c r="B28" s="152">
        <v>1425</v>
      </c>
      <c r="C28" s="151">
        <v>0</v>
      </c>
      <c r="D28" s="151">
        <v>0</v>
      </c>
      <c r="F28" s="104"/>
      <c r="H28" s="102"/>
    </row>
    <row r="29" spans="1:8" ht="12.75" customHeight="1" x14ac:dyDescent="0.25">
      <c r="A29" s="109" t="s">
        <v>244</v>
      </c>
      <c r="B29" s="151">
        <v>1425</v>
      </c>
      <c r="C29" s="151">
        <v>0</v>
      </c>
      <c r="D29" s="151">
        <v>0</v>
      </c>
      <c r="F29" s="104"/>
      <c r="H29" s="102"/>
    </row>
    <row r="30" spans="1:8" ht="12.75" customHeight="1" x14ac:dyDescent="0.25">
      <c r="A30" s="109" t="s">
        <v>245</v>
      </c>
      <c r="B30" s="151">
        <v>0</v>
      </c>
      <c r="C30" s="151">
        <v>0</v>
      </c>
      <c r="D30" s="151">
        <v>0</v>
      </c>
      <c r="F30" s="104"/>
      <c r="H30" s="102"/>
    </row>
    <row r="31" spans="1:8" ht="12.75" customHeight="1" x14ac:dyDescent="0.25">
      <c r="A31" s="107" t="s">
        <v>246</v>
      </c>
      <c r="B31" s="152">
        <v>2127835.6000000006</v>
      </c>
      <c r="C31" s="151">
        <v>0</v>
      </c>
      <c r="D31" s="151">
        <v>0</v>
      </c>
      <c r="F31" s="104"/>
      <c r="H31" s="102"/>
    </row>
    <row r="32" spans="1:8" ht="12.75" customHeight="1" x14ac:dyDescent="0.25">
      <c r="A32" s="107" t="s">
        <v>247</v>
      </c>
      <c r="B32" s="151">
        <v>0</v>
      </c>
      <c r="C32" s="151">
        <v>0</v>
      </c>
      <c r="D32" s="152">
        <v>0</v>
      </c>
      <c r="F32" s="104"/>
      <c r="H32" s="102"/>
    </row>
    <row r="33" spans="1:8" ht="12.75" customHeight="1" x14ac:dyDescent="0.25">
      <c r="A33" s="107" t="s">
        <v>248</v>
      </c>
      <c r="B33" s="151" t="s">
        <v>249</v>
      </c>
      <c r="C33" s="151">
        <v>0</v>
      </c>
      <c r="D33" s="152">
        <v>0</v>
      </c>
      <c r="F33" s="104"/>
      <c r="H33" s="102"/>
    </row>
    <row r="34" spans="1:8" ht="12.75" customHeight="1" x14ac:dyDescent="0.25">
      <c r="A34" s="107" t="s">
        <v>250</v>
      </c>
      <c r="B34" s="152">
        <v>0</v>
      </c>
      <c r="C34" s="151">
        <v>0</v>
      </c>
      <c r="D34" s="151">
        <v>0</v>
      </c>
      <c r="F34" s="104"/>
      <c r="H34" s="102"/>
    </row>
    <row r="35" spans="1:8" x14ac:dyDescent="0.25">
      <c r="A35" s="107" t="s">
        <v>251</v>
      </c>
      <c r="B35" s="152">
        <v>0</v>
      </c>
      <c r="C35" s="151">
        <v>0</v>
      </c>
      <c r="D35" s="151">
        <v>0</v>
      </c>
      <c r="F35" s="104"/>
      <c r="H35" s="102"/>
    </row>
    <row r="36" spans="1:8" x14ac:dyDescent="0.25">
      <c r="A36" s="107" t="s">
        <v>252</v>
      </c>
      <c r="B36" s="153">
        <v>0</v>
      </c>
      <c r="C36" s="147">
        <v>0</v>
      </c>
      <c r="D36" s="147">
        <v>0</v>
      </c>
      <c r="F36" s="104"/>
      <c r="H36" s="102"/>
    </row>
    <row r="37" spans="1:8" ht="12.75" customHeight="1" x14ac:dyDescent="0.25">
      <c r="A37" s="107" t="s">
        <v>253</v>
      </c>
      <c r="B37" s="151">
        <v>0</v>
      </c>
      <c r="C37" s="151">
        <v>0</v>
      </c>
      <c r="D37" s="152">
        <v>0</v>
      </c>
      <c r="F37" s="104"/>
      <c r="H37" s="102"/>
    </row>
    <row r="38" spans="1:8" ht="12.75" customHeight="1" x14ac:dyDescent="0.25">
      <c r="A38" s="107" t="s">
        <v>254</v>
      </c>
      <c r="B38" s="152">
        <v>0</v>
      </c>
      <c r="C38" s="151">
        <v>0</v>
      </c>
      <c r="D38" s="151">
        <v>275740.09999999998</v>
      </c>
      <c r="F38" s="104"/>
      <c r="H38" s="102"/>
    </row>
    <row r="39" spans="1:8" ht="12.75" customHeight="1" x14ac:dyDescent="0.25">
      <c r="A39" s="110" t="s">
        <v>255</v>
      </c>
      <c r="B39" s="152">
        <v>3376043.4300000006</v>
      </c>
      <c r="C39" s="152">
        <v>0</v>
      </c>
      <c r="D39" s="152">
        <v>1783135.33</v>
      </c>
      <c r="G39" s="111"/>
      <c r="H39" s="111"/>
    </row>
    <row r="40" spans="1:8" ht="12.75" customHeight="1" x14ac:dyDescent="0.25">
      <c r="A40" s="112"/>
      <c r="B40" s="112"/>
    </row>
    <row r="41" spans="1:8" s="104" customFormat="1" ht="12.75" customHeight="1" x14ac:dyDescent="0.25">
      <c r="A41" s="200" t="s">
        <v>129</v>
      </c>
      <c r="B41" s="200"/>
      <c r="C41" s="200"/>
      <c r="D41" s="200"/>
      <c r="E41" s="120"/>
    </row>
    <row r="42" spans="1:8" s="112" customFormat="1" ht="12.75" customHeight="1" x14ac:dyDescent="0.25">
      <c r="A42" s="113" t="s">
        <v>256</v>
      </c>
      <c r="B42" s="201" t="s">
        <v>219</v>
      </c>
      <c r="C42" s="202"/>
      <c r="D42" s="203"/>
      <c r="E42" s="114"/>
    </row>
    <row r="43" spans="1:8" s="112" customFormat="1" ht="30" x14ac:dyDescent="0.25">
      <c r="A43" s="113"/>
      <c r="B43" s="106" t="s">
        <v>220</v>
      </c>
      <c r="C43" s="106" t="s">
        <v>221</v>
      </c>
      <c r="D43" s="106" t="s">
        <v>222</v>
      </c>
      <c r="E43" s="114"/>
    </row>
    <row r="44" spans="1:8" ht="30" x14ac:dyDescent="0.25">
      <c r="A44" s="115" t="s">
        <v>257</v>
      </c>
      <c r="B44" s="151">
        <v>943513.44</v>
      </c>
      <c r="C44" s="151">
        <v>0</v>
      </c>
      <c r="D44" s="151">
        <v>2780998.8200000003</v>
      </c>
    </row>
    <row r="45" spans="1:8" ht="15" customHeight="1" x14ac:dyDescent="0.25">
      <c r="A45" s="65" t="s">
        <v>258</v>
      </c>
      <c r="B45" s="151">
        <v>10906.1</v>
      </c>
      <c r="C45" s="151">
        <v>0</v>
      </c>
      <c r="D45" s="151">
        <v>563533.24</v>
      </c>
    </row>
    <row r="46" spans="1:8" x14ac:dyDescent="0.25">
      <c r="A46" s="116" t="s">
        <v>259</v>
      </c>
      <c r="B46" s="151">
        <v>0</v>
      </c>
      <c r="C46" s="151">
        <v>0</v>
      </c>
      <c r="D46" s="151">
        <v>563533.24</v>
      </c>
    </row>
    <row r="47" spans="1:8" x14ac:dyDescent="0.25">
      <c r="A47" s="116" t="s">
        <v>260</v>
      </c>
      <c r="B47" s="151">
        <v>10906.1</v>
      </c>
      <c r="C47" s="151">
        <v>0</v>
      </c>
      <c r="D47" s="151">
        <v>0</v>
      </c>
    </row>
    <row r="48" spans="1:8" ht="30" x14ac:dyDescent="0.25">
      <c r="A48" s="65" t="s">
        <v>261</v>
      </c>
      <c r="B48" s="151">
        <v>281920.37</v>
      </c>
      <c r="C48" s="151">
        <v>0</v>
      </c>
      <c r="D48" s="151">
        <v>2217465.58</v>
      </c>
    </row>
    <row r="49" spans="1:4" ht="13.5" customHeight="1" x14ac:dyDescent="0.25">
      <c r="A49" s="116" t="s">
        <v>262</v>
      </c>
      <c r="B49" s="151">
        <v>0</v>
      </c>
      <c r="C49" s="151">
        <v>0</v>
      </c>
      <c r="D49" s="151">
        <v>2217465.58</v>
      </c>
    </row>
    <row r="50" spans="1:4" ht="13.5" customHeight="1" x14ac:dyDescent="0.25">
      <c r="A50" s="116" t="s">
        <v>263</v>
      </c>
      <c r="B50" s="151">
        <v>281920.37</v>
      </c>
      <c r="C50" s="151">
        <v>0</v>
      </c>
      <c r="D50" s="151">
        <v>0</v>
      </c>
    </row>
    <row r="51" spans="1:4" ht="13.5" customHeight="1" x14ac:dyDescent="0.25">
      <c r="A51" s="65" t="s">
        <v>264</v>
      </c>
      <c r="B51" s="151">
        <v>650686.97</v>
      </c>
      <c r="C51" s="151">
        <v>0</v>
      </c>
      <c r="D51" s="151">
        <v>0</v>
      </c>
    </row>
    <row r="52" spans="1:4" x14ac:dyDescent="0.25">
      <c r="A52" s="65" t="s">
        <v>265</v>
      </c>
      <c r="B52" s="151">
        <v>433649.24999999994</v>
      </c>
      <c r="C52" s="151">
        <v>0</v>
      </c>
      <c r="D52" s="151">
        <v>0</v>
      </c>
    </row>
    <row r="53" spans="1:4" ht="14.25" customHeight="1" x14ac:dyDescent="0.25">
      <c r="A53" s="65" t="s">
        <v>266</v>
      </c>
      <c r="B53" s="151">
        <v>217037.72000000003</v>
      </c>
      <c r="C53" s="151">
        <v>0</v>
      </c>
      <c r="D53" s="151">
        <v>0</v>
      </c>
    </row>
    <row r="54" spans="1:4" ht="14.25" customHeight="1" x14ac:dyDescent="0.25">
      <c r="A54" s="115" t="s">
        <v>267</v>
      </c>
      <c r="B54" s="151">
        <v>2159.87</v>
      </c>
      <c r="C54" s="151">
        <v>0</v>
      </c>
      <c r="D54" s="151">
        <v>0</v>
      </c>
    </row>
    <row r="55" spans="1:4" ht="14.25" customHeight="1" x14ac:dyDescent="0.25">
      <c r="A55" s="117" t="s">
        <v>268</v>
      </c>
      <c r="B55" s="151">
        <v>0</v>
      </c>
      <c r="C55" s="151">
        <v>0</v>
      </c>
      <c r="D55" s="151">
        <v>0</v>
      </c>
    </row>
    <row r="56" spans="1:4" ht="14.25" customHeight="1" x14ac:dyDescent="0.25">
      <c r="A56" s="117" t="s">
        <v>269</v>
      </c>
      <c r="B56" s="151">
        <v>0</v>
      </c>
      <c r="C56" s="151">
        <v>0</v>
      </c>
      <c r="D56" s="151">
        <v>0</v>
      </c>
    </row>
    <row r="57" spans="1:4" ht="14.25" customHeight="1" x14ac:dyDescent="0.25">
      <c r="A57" s="117" t="s">
        <v>270</v>
      </c>
      <c r="B57" s="151">
        <v>0</v>
      </c>
      <c r="C57" s="151">
        <v>0</v>
      </c>
      <c r="D57" s="151">
        <v>0</v>
      </c>
    </row>
    <row r="58" spans="1:4" ht="14.25" customHeight="1" x14ac:dyDescent="0.25">
      <c r="A58" s="117" t="s">
        <v>271</v>
      </c>
      <c r="B58" s="151">
        <v>2159.87</v>
      </c>
      <c r="C58" s="151">
        <v>0</v>
      </c>
      <c r="D58" s="151">
        <v>0</v>
      </c>
    </row>
    <row r="59" spans="1:4" ht="14.25" customHeight="1" x14ac:dyDescent="0.25">
      <c r="A59" s="115" t="s">
        <v>272</v>
      </c>
      <c r="B59" s="151">
        <v>0</v>
      </c>
      <c r="C59" s="151">
        <v>0</v>
      </c>
      <c r="D59" s="151">
        <v>3561.4900000000007</v>
      </c>
    </row>
    <row r="60" spans="1:4" ht="14.25" customHeight="1" x14ac:dyDescent="0.25">
      <c r="A60" s="117" t="s">
        <v>231</v>
      </c>
      <c r="B60" s="151">
        <v>0</v>
      </c>
      <c r="C60" s="151">
        <v>0</v>
      </c>
      <c r="D60" s="151">
        <v>3397.9000000000005</v>
      </c>
    </row>
    <row r="61" spans="1:4" ht="14.25" customHeight="1" x14ac:dyDescent="0.25">
      <c r="A61" s="117" t="s">
        <v>232</v>
      </c>
      <c r="B61" s="151">
        <v>0</v>
      </c>
      <c r="C61" s="151">
        <v>0</v>
      </c>
      <c r="D61" s="151">
        <v>163.59</v>
      </c>
    </row>
    <row r="62" spans="1:4" x14ac:dyDescent="0.25">
      <c r="A62" s="115" t="s">
        <v>273</v>
      </c>
      <c r="B62" s="151">
        <v>0</v>
      </c>
      <c r="C62" s="151">
        <v>0</v>
      </c>
      <c r="D62" s="151">
        <v>0</v>
      </c>
    </row>
    <row r="63" spans="1:4" ht="30" x14ac:dyDescent="0.25">
      <c r="A63" s="115" t="s">
        <v>274</v>
      </c>
      <c r="B63" s="151">
        <v>0</v>
      </c>
      <c r="C63" s="151">
        <v>0</v>
      </c>
      <c r="D63" s="151">
        <v>0</v>
      </c>
    </row>
    <row r="64" spans="1:4" ht="14.25" customHeight="1" x14ac:dyDescent="0.25">
      <c r="A64" s="107" t="s">
        <v>226</v>
      </c>
      <c r="B64" s="151">
        <v>0</v>
      </c>
      <c r="C64" s="151">
        <v>0</v>
      </c>
      <c r="D64" s="151">
        <v>0</v>
      </c>
    </row>
    <row r="65" spans="1:4" ht="14.25" customHeight="1" x14ac:dyDescent="0.25">
      <c r="A65" s="108" t="s">
        <v>227</v>
      </c>
      <c r="B65" s="151">
        <v>0</v>
      </c>
      <c r="C65" s="151">
        <v>0</v>
      </c>
      <c r="D65" s="151">
        <v>0</v>
      </c>
    </row>
    <row r="66" spans="1:4" ht="30" x14ac:dyDescent="0.25">
      <c r="A66" s="115" t="s">
        <v>275</v>
      </c>
      <c r="B66" s="151">
        <v>0</v>
      </c>
      <c r="C66" s="151">
        <v>0</v>
      </c>
      <c r="D66" s="151">
        <v>0</v>
      </c>
    </row>
    <row r="67" spans="1:4" ht="24.75" customHeight="1" x14ac:dyDescent="0.25">
      <c r="A67" s="108" t="s">
        <v>276</v>
      </c>
      <c r="B67" s="151">
        <v>0</v>
      </c>
      <c r="C67" s="151">
        <v>0</v>
      </c>
      <c r="D67" s="151">
        <v>0</v>
      </c>
    </row>
    <row r="68" spans="1:4" ht="14.25" customHeight="1" x14ac:dyDescent="0.25">
      <c r="A68" s="109" t="s">
        <v>231</v>
      </c>
      <c r="B68" s="151">
        <v>0</v>
      </c>
      <c r="C68" s="151">
        <v>0</v>
      </c>
      <c r="D68" s="151">
        <v>0</v>
      </c>
    </row>
    <row r="69" spans="1:4" ht="14.25" customHeight="1" x14ac:dyDescent="0.25">
      <c r="A69" s="109" t="s">
        <v>232</v>
      </c>
      <c r="B69" s="151">
        <v>0</v>
      </c>
      <c r="C69" s="151">
        <v>0</v>
      </c>
      <c r="D69" s="151">
        <v>0</v>
      </c>
    </row>
    <row r="70" spans="1:4" ht="25.5" customHeight="1" x14ac:dyDescent="0.25">
      <c r="A70" s="115" t="s">
        <v>277</v>
      </c>
      <c r="B70" s="151">
        <v>200963.90999999997</v>
      </c>
      <c r="C70" s="151">
        <v>0</v>
      </c>
      <c r="D70" s="151">
        <v>0</v>
      </c>
    </row>
    <row r="71" spans="1:4" ht="14.25" customHeight="1" x14ac:dyDescent="0.25">
      <c r="A71" s="109" t="s">
        <v>278</v>
      </c>
      <c r="B71" s="151">
        <v>200963.90999999997</v>
      </c>
      <c r="C71" s="151">
        <v>0</v>
      </c>
      <c r="D71" s="151">
        <v>0</v>
      </c>
    </row>
    <row r="72" spans="1:4" ht="14.25" customHeight="1" x14ac:dyDescent="0.25">
      <c r="A72" s="109" t="s">
        <v>279</v>
      </c>
      <c r="B72" s="151">
        <v>0</v>
      </c>
      <c r="C72" s="151">
        <v>0</v>
      </c>
      <c r="D72" s="151">
        <v>0</v>
      </c>
    </row>
    <row r="73" spans="1:4" ht="14.25" customHeight="1" x14ac:dyDescent="0.25">
      <c r="A73" s="107" t="s">
        <v>280</v>
      </c>
      <c r="B73" s="151">
        <v>0</v>
      </c>
      <c r="C73" s="151">
        <v>0</v>
      </c>
      <c r="D73" s="151">
        <v>0</v>
      </c>
    </row>
    <row r="74" spans="1:4" ht="14.25" customHeight="1" x14ac:dyDescent="0.25">
      <c r="A74" s="118" t="s">
        <v>281</v>
      </c>
      <c r="B74" s="147">
        <v>0</v>
      </c>
      <c r="C74" s="147">
        <v>0</v>
      </c>
      <c r="D74" s="147">
        <v>0</v>
      </c>
    </row>
    <row r="75" spans="1:4" ht="14.25" customHeight="1" x14ac:dyDescent="0.25">
      <c r="A75" s="109" t="s">
        <v>282</v>
      </c>
      <c r="B75" s="151">
        <v>0</v>
      </c>
      <c r="C75" s="151">
        <v>0</v>
      </c>
      <c r="D75" s="151">
        <v>0</v>
      </c>
    </row>
    <row r="76" spans="1:4" ht="14.25" customHeight="1" x14ac:dyDescent="0.25">
      <c r="A76" s="109" t="s">
        <v>283</v>
      </c>
      <c r="B76" s="151">
        <v>0</v>
      </c>
      <c r="C76" s="151">
        <v>0</v>
      </c>
      <c r="D76" s="151">
        <v>0</v>
      </c>
    </row>
    <row r="77" spans="1:4" ht="14.25" customHeight="1" x14ac:dyDescent="0.25">
      <c r="A77" s="118" t="s">
        <v>284</v>
      </c>
      <c r="B77" s="151">
        <v>0</v>
      </c>
      <c r="C77" s="151">
        <v>0</v>
      </c>
      <c r="D77" s="151">
        <v>0</v>
      </c>
    </row>
    <row r="78" spans="1:4" ht="14.25" customHeight="1" x14ac:dyDescent="0.25">
      <c r="A78" s="109" t="s">
        <v>282</v>
      </c>
      <c r="B78" s="151">
        <v>0</v>
      </c>
      <c r="C78" s="151">
        <v>0</v>
      </c>
      <c r="D78" s="151">
        <v>0</v>
      </c>
    </row>
    <row r="79" spans="1:4" ht="14.25" customHeight="1" x14ac:dyDescent="0.25">
      <c r="A79" s="109" t="s">
        <v>283</v>
      </c>
      <c r="B79" s="151">
        <v>0</v>
      </c>
      <c r="C79" s="151">
        <v>0</v>
      </c>
      <c r="D79" s="151">
        <v>0</v>
      </c>
    </row>
    <row r="80" spans="1:4" ht="14.25" customHeight="1" x14ac:dyDescent="0.25">
      <c r="A80" s="107" t="s">
        <v>285</v>
      </c>
      <c r="B80" s="151">
        <v>221832.07</v>
      </c>
      <c r="C80" s="152">
        <v>0</v>
      </c>
      <c r="D80" s="152">
        <v>0</v>
      </c>
    </row>
    <row r="81" spans="1:5" ht="14.25" customHeight="1" x14ac:dyDescent="0.25">
      <c r="A81" s="109" t="s">
        <v>286</v>
      </c>
      <c r="B81" s="147">
        <v>221832.07</v>
      </c>
      <c r="C81" s="152">
        <v>0</v>
      </c>
      <c r="D81" s="152">
        <v>0</v>
      </c>
    </row>
    <row r="82" spans="1:5" ht="14.25" customHeight="1" x14ac:dyDescent="0.25">
      <c r="A82" s="109" t="s">
        <v>287</v>
      </c>
      <c r="B82" s="147">
        <v>0</v>
      </c>
      <c r="C82" s="152">
        <v>0</v>
      </c>
      <c r="D82" s="152">
        <v>0</v>
      </c>
    </row>
    <row r="83" spans="1:5" ht="14.25" customHeight="1" x14ac:dyDescent="0.25">
      <c r="A83" s="117" t="s">
        <v>288</v>
      </c>
      <c r="B83" s="147">
        <v>0</v>
      </c>
      <c r="C83" s="152">
        <v>0</v>
      </c>
      <c r="D83" s="152">
        <v>0</v>
      </c>
    </row>
    <row r="84" spans="1:5" ht="14.25" customHeight="1" x14ac:dyDescent="0.25">
      <c r="A84" s="107" t="s">
        <v>289</v>
      </c>
      <c r="B84" s="154">
        <v>0</v>
      </c>
      <c r="C84" s="152">
        <v>0</v>
      </c>
      <c r="D84" s="152">
        <v>0</v>
      </c>
    </row>
    <row r="85" spans="1:5" ht="14.25" customHeight="1" x14ac:dyDescent="0.25">
      <c r="A85" s="107" t="s">
        <v>290</v>
      </c>
      <c r="B85" s="154">
        <v>0</v>
      </c>
      <c r="C85" s="152">
        <v>0</v>
      </c>
      <c r="D85" s="152">
        <v>0</v>
      </c>
    </row>
    <row r="86" spans="1:5" ht="14.25" customHeight="1" x14ac:dyDescent="0.25">
      <c r="A86" s="107" t="s">
        <v>291</v>
      </c>
      <c r="B86" s="154">
        <v>0</v>
      </c>
      <c r="C86" s="152">
        <v>0</v>
      </c>
      <c r="D86" s="152">
        <v>0</v>
      </c>
    </row>
    <row r="87" spans="1:5" ht="14.25" customHeight="1" x14ac:dyDescent="0.25">
      <c r="A87" s="107" t="s">
        <v>292</v>
      </c>
      <c r="B87" s="154">
        <v>0</v>
      </c>
      <c r="C87" s="152">
        <v>0</v>
      </c>
      <c r="D87" s="152">
        <v>0</v>
      </c>
    </row>
    <row r="88" spans="1:5" ht="14.25" customHeight="1" x14ac:dyDescent="0.25">
      <c r="A88" s="107" t="s">
        <v>293</v>
      </c>
      <c r="B88" s="151">
        <v>0</v>
      </c>
      <c r="C88" s="152">
        <v>0</v>
      </c>
      <c r="D88" s="152">
        <v>305334.61</v>
      </c>
    </row>
    <row r="89" spans="1:5" ht="14.25" customHeight="1" x14ac:dyDescent="0.25">
      <c r="A89" s="107" t="s">
        <v>294</v>
      </c>
      <c r="B89" s="151">
        <v>0</v>
      </c>
      <c r="C89" s="152">
        <v>0</v>
      </c>
      <c r="D89" s="152">
        <v>582203.22</v>
      </c>
    </row>
    <row r="90" spans="1:5" ht="14.25" customHeight="1" x14ac:dyDescent="0.25">
      <c r="A90" s="110" t="s">
        <v>295</v>
      </c>
      <c r="B90" s="152">
        <v>1368469.29</v>
      </c>
      <c r="C90" s="152">
        <v>0</v>
      </c>
      <c r="D90" s="152">
        <v>3089894.92</v>
      </c>
    </row>
    <row r="91" spans="1:5" ht="14.25" customHeight="1" x14ac:dyDescent="0.25">
      <c r="B91" s="119"/>
    </row>
    <row r="92" spans="1:5" ht="13.5" customHeight="1" x14ac:dyDescent="0.25"/>
    <row r="93" spans="1:5" ht="13.5" customHeight="1" x14ac:dyDescent="0.25"/>
    <row r="94" spans="1:5" s="104" customFormat="1" ht="13.5" customHeight="1" x14ac:dyDescent="0.25">
      <c r="A94" s="101"/>
      <c r="B94" s="101"/>
      <c r="E94" s="120"/>
    </row>
    <row r="95" spans="1:5" ht="13.5" customHeight="1" x14ac:dyDescent="0.25"/>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tabSelected="1" zoomScale="85" zoomScaleNormal="85" workbookViewId="0">
      <selection activeCell="F5" sqref="F5:F6"/>
    </sheetView>
  </sheetViews>
  <sheetFormatPr defaultColWidth="9.140625" defaultRowHeight="15" x14ac:dyDescent="0.25"/>
  <cols>
    <col min="1" max="1" width="9.140625" style="121" bestFit="1" customWidth="1"/>
    <col min="2" max="2" width="11.7109375" style="121" bestFit="1" customWidth="1"/>
    <col min="3" max="3" width="11.7109375" style="121" customWidth="1"/>
    <col min="4" max="4" width="9" style="121" bestFit="1" customWidth="1"/>
    <col min="5" max="5" width="14.28515625" style="121" customWidth="1"/>
    <col min="6" max="6" width="17.28515625" style="121" bestFit="1" customWidth="1"/>
    <col min="7" max="16384" width="9.140625" style="121"/>
  </cols>
  <sheetData>
    <row r="1" spans="1:6" ht="24.75" customHeight="1" x14ac:dyDescent="0.25">
      <c r="A1" s="206" t="s">
        <v>296</v>
      </c>
      <c r="B1" s="206"/>
      <c r="C1" s="206"/>
      <c r="D1" s="206"/>
      <c r="E1" s="206"/>
      <c r="F1" s="207"/>
    </row>
    <row r="2" spans="1:6" ht="15" customHeight="1" x14ac:dyDescent="0.25">
      <c r="A2" s="166" t="s">
        <v>297</v>
      </c>
      <c r="B2" s="166"/>
      <c r="C2" s="166"/>
      <c r="D2" s="166"/>
      <c r="E2" s="166"/>
      <c r="F2" s="166" t="s">
        <v>130</v>
      </c>
    </row>
    <row r="3" spans="1:6" ht="15" customHeight="1" x14ac:dyDescent="0.25">
      <c r="A3" s="166" t="s">
        <v>298</v>
      </c>
      <c r="B3" s="166"/>
      <c r="C3" s="166"/>
      <c r="D3" s="204" t="s">
        <v>299</v>
      </c>
      <c r="E3" s="205"/>
      <c r="F3" s="166"/>
    </row>
    <row r="4" spans="1:6" x14ac:dyDescent="0.25">
      <c r="A4" s="7" t="s">
        <v>300</v>
      </c>
      <c r="B4" s="7" t="s">
        <v>301</v>
      </c>
      <c r="C4" s="7" t="s">
        <v>302</v>
      </c>
      <c r="D4" s="7" t="s">
        <v>300</v>
      </c>
      <c r="E4" s="7" t="s">
        <v>303</v>
      </c>
      <c r="F4" s="122" t="s">
        <v>304</v>
      </c>
    </row>
    <row r="5" spans="1:6" x14ac:dyDescent="0.25">
      <c r="A5" s="155" t="s">
        <v>305</v>
      </c>
      <c r="B5" s="155" t="s">
        <v>305</v>
      </c>
      <c r="C5" s="155" t="s">
        <v>305</v>
      </c>
      <c r="D5" s="155"/>
      <c r="E5" s="155"/>
      <c r="F5" s="156">
        <v>56100</v>
      </c>
    </row>
    <row r="6" spans="1:6" x14ac:dyDescent="0.25">
      <c r="A6" s="155"/>
      <c r="B6" s="155"/>
      <c r="C6" s="155"/>
      <c r="D6" s="155" t="s">
        <v>305</v>
      </c>
      <c r="E6" s="155" t="s">
        <v>305</v>
      </c>
      <c r="F6" s="156">
        <v>12840.28</v>
      </c>
    </row>
    <row r="8" spans="1:6" x14ac:dyDescent="0.25">
      <c r="F8" s="162"/>
    </row>
    <row r="13" spans="1:6" ht="15" customHeight="1" x14ac:dyDescent="0.25"/>
    <row r="28" ht="30" customHeight="1" x14ac:dyDescent="0.25"/>
    <row r="31" ht="30" customHeight="1" x14ac:dyDescent="0.25"/>
    <row r="32" ht="15" customHeight="1" x14ac:dyDescent="0.25"/>
    <row r="36" ht="15" customHeight="1" x14ac:dyDescent="0.25"/>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5"/>
  <sheetViews>
    <sheetView zoomScale="110" zoomScaleNormal="110" workbookViewId="0">
      <selection activeCell="C3" sqref="C3:L24"/>
    </sheetView>
  </sheetViews>
  <sheetFormatPr defaultRowHeight="15" x14ac:dyDescent="0.25"/>
  <cols>
    <col min="1" max="1" width="6" style="2" bestFit="1" customWidth="1"/>
    <col min="2" max="2" width="46.5703125" bestFit="1" customWidth="1"/>
    <col min="3" max="3" width="13.85546875" bestFit="1" customWidth="1"/>
    <col min="4" max="6" width="11.5703125" bestFit="1" customWidth="1"/>
    <col min="7" max="7" width="12.28515625" bestFit="1" customWidth="1"/>
    <col min="8" max="11" width="11.5703125" bestFit="1" customWidth="1"/>
    <col min="12" max="12" width="13.140625" bestFit="1" customWidth="1"/>
    <col min="13" max="14" width="11.85546875" bestFit="1" customWidth="1"/>
    <col min="15" max="15" width="10.85546875" bestFit="1" customWidth="1"/>
  </cols>
  <sheetData>
    <row r="1" spans="1:15" x14ac:dyDescent="0.25">
      <c r="A1" s="167" t="s">
        <v>39</v>
      </c>
      <c r="B1" s="167"/>
      <c r="C1" s="167"/>
      <c r="D1" s="167"/>
      <c r="E1" s="167"/>
      <c r="F1" s="167"/>
      <c r="G1" s="167"/>
      <c r="H1" s="167"/>
      <c r="I1" s="167"/>
      <c r="J1" s="167"/>
      <c r="K1" s="167"/>
      <c r="L1" s="132" t="s">
        <v>0</v>
      </c>
      <c r="M1" s="1"/>
    </row>
    <row r="2" spans="1:15" x14ac:dyDescent="0.25">
      <c r="A2" s="18"/>
      <c r="B2" s="19" t="s">
        <v>40</v>
      </c>
      <c r="C2" s="20" t="s">
        <v>41</v>
      </c>
      <c r="D2" s="19" t="s">
        <v>42</v>
      </c>
      <c r="E2" s="19" t="s">
        <v>306</v>
      </c>
      <c r="F2" s="19" t="s">
        <v>43</v>
      </c>
      <c r="G2" s="19" t="s">
        <v>44</v>
      </c>
      <c r="H2" s="19" t="s">
        <v>45</v>
      </c>
      <c r="I2" s="19" t="s">
        <v>46</v>
      </c>
      <c r="J2" s="20" t="s">
        <v>47</v>
      </c>
      <c r="K2" s="20" t="s">
        <v>48</v>
      </c>
      <c r="L2" s="20" t="s">
        <v>49</v>
      </c>
    </row>
    <row r="3" spans="1:15" x14ac:dyDescent="0.25">
      <c r="A3" s="18">
        <v>1</v>
      </c>
      <c r="B3" s="21" t="s">
        <v>50</v>
      </c>
      <c r="C3" s="129">
        <f>SUM(C4:C12)</f>
        <v>1488870.5499999998</v>
      </c>
      <c r="D3" s="129">
        <f t="shared" ref="D3:K3" si="0">SUM(D4:D12)</f>
        <v>455506.4</v>
      </c>
      <c r="E3" s="129">
        <f t="shared" si="0"/>
        <v>397709.63</v>
      </c>
      <c r="F3" s="129">
        <f t="shared" si="0"/>
        <v>285130.93</v>
      </c>
      <c r="G3" s="129">
        <f t="shared" si="0"/>
        <v>215752.31</v>
      </c>
      <c r="H3" s="129">
        <f t="shared" si="0"/>
        <v>197083.24</v>
      </c>
      <c r="I3" s="129">
        <f t="shared" si="0"/>
        <v>834634.43000000075</v>
      </c>
      <c r="J3" s="129">
        <f t="shared" si="0"/>
        <v>708375.39</v>
      </c>
      <c r="K3" s="129">
        <f t="shared" si="0"/>
        <v>658608.41</v>
      </c>
      <c r="L3" s="129">
        <f>SUM(C3:K3)</f>
        <v>5241671.29</v>
      </c>
      <c r="O3" s="157"/>
    </row>
    <row r="4" spans="1:15" x14ac:dyDescent="0.25">
      <c r="A4" s="22">
        <v>1.1000000000000001</v>
      </c>
      <c r="B4" s="23" t="s">
        <v>51</v>
      </c>
      <c r="C4" s="130">
        <f>1376829-K4</f>
        <v>1351604.96</v>
      </c>
      <c r="D4" s="130">
        <v>0</v>
      </c>
      <c r="E4" s="130">
        <v>0</v>
      </c>
      <c r="F4" s="130">
        <v>0</v>
      </c>
      <c r="G4" s="130">
        <v>0</v>
      </c>
      <c r="H4" s="130">
        <v>0</v>
      </c>
      <c r="I4" s="130">
        <v>0</v>
      </c>
      <c r="J4" s="130">
        <v>0</v>
      </c>
      <c r="K4" s="130">
        <v>25224.04</v>
      </c>
      <c r="L4" s="130">
        <f t="shared" ref="L4:L24" si="1">SUM(C4:K4)</f>
        <v>1376829</v>
      </c>
    </row>
    <row r="5" spans="1:15" x14ac:dyDescent="0.25">
      <c r="A5" s="22">
        <v>1.2</v>
      </c>
      <c r="B5" s="23" t="s">
        <v>52</v>
      </c>
      <c r="C5" s="130">
        <v>0</v>
      </c>
      <c r="D5" s="130">
        <v>67926.89</v>
      </c>
      <c r="E5" s="130">
        <v>126298.03</v>
      </c>
      <c r="F5" s="130">
        <v>42571.85</v>
      </c>
      <c r="G5" s="130">
        <v>28375.119999999999</v>
      </c>
      <c r="H5" s="130">
        <v>34526.71</v>
      </c>
      <c r="I5" s="130">
        <v>64667.3</v>
      </c>
      <c r="J5" s="130">
        <v>167222.62</v>
      </c>
      <c r="K5" s="130">
        <v>103967.35</v>
      </c>
      <c r="L5" s="130">
        <f t="shared" si="1"/>
        <v>635555.87</v>
      </c>
    </row>
    <row r="6" spans="1:15" x14ac:dyDescent="0.25">
      <c r="A6" s="22">
        <v>1.3</v>
      </c>
      <c r="B6" s="24" t="s">
        <v>2</v>
      </c>
      <c r="C6" s="130">
        <v>34228.879999999997</v>
      </c>
      <c r="D6" s="130">
        <v>2799.55</v>
      </c>
      <c r="E6" s="130">
        <v>144815.14000000001</v>
      </c>
      <c r="F6" s="130">
        <v>197256.17</v>
      </c>
      <c r="G6" s="130">
        <v>147796.81</v>
      </c>
      <c r="H6" s="130">
        <v>147135.23000000001</v>
      </c>
      <c r="I6" s="130">
        <v>741467.1300000007</v>
      </c>
      <c r="J6" s="130">
        <v>541152.77</v>
      </c>
      <c r="K6" s="130">
        <v>253676.92</v>
      </c>
      <c r="L6" s="130">
        <f t="shared" si="1"/>
        <v>2210328.6000000006</v>
      </c>
    </row>
    <row r="7" spans="1:15" ht="30" x14ac:dyDescent="0.25">
      <c r="A7" s="22">
        <v>1.4</v>
      </c>
      <c r="B7" s="24" t="s">
        <v>53</v>
      </c>
      <c r="C7" s="130">
        <v>0</v>
      </c>
      <c r="D7" s="130">
        <v>0</v>
      </c>
      <c r="E7" s="130">
        <v>25</v>
      </c>
      <c r="F7" s="130">
        <v>1200</v>
      </c>
      <c r="G7" s="130">
        <v>200</v>
      </c>
      <c r="H7" s="130">
        <v>0</v>
      </c>
      <c r="I7" s="130">
        <v>8500</v>
      </c>
      <c r="J7" s="130">
        <v>0</v>
      </c>
      <c r="K7" s="130">
        <v>0</v>
      </c>
      <c r="L7" s="130">
        <f t="shared" si="1"/>
        <v>9925</v>
      </c>
    </row>
    <row r="8" spans="1:15" x14ac:dyDescent="0.25">
      <c r="A8" s="22">
        <v>1.5</v>
      </c>
      <c r="B8" s="23" t="s">
        <v>54</v>
      </c>
      <c r="C8" s="130">
        <v>0</v>
      </c>
      <c r="D8" s="130">
        <v>323000</v>
      </c>
      <c r="E8" s="130">
        <v>0</v>
      </c>
      <c r="F8" s="130">
        <v>0</v>
      </c>
      <c r="G8" s="130">
        <v>0</v>
      </c>
      <c r="H8" s="130">
        <v>0</v>
      </c>
      <c r="I8" s="130">
        <v>0</v>
      </c>
      <c r="J8" s="130">
        <v>0</v>
      </c>
      <c r="K8" s="130">
        <v>0</v>
      </c>
      <c r="L8" s="130">
        <f t="shared" si="1"/>
        <v>323000</v>
      </c>
    </row>
    <row r="9" spans="1:15" x14ac:dyDescent="0.25">
      <c r="A9" s="22">
        <v>1.6</v>
      </c>
      <c r="B9" s="23" t="s">
        <v>55</v>
      </c>
      <c r="C9" s="130">
        <v>0</v>
      </c>
      <c r="D9" s="130">
        <v>0</v>
      </c>
      <c r="E9" s="130">
        <v>0</v>
      </c>
      <c r="F9" s="130">
        <v>0</v>
      </c>
      <c r="G9" s="130">
        <v>0</v>
      </c>
      <c r="H9" s="130">
        <v>0</v>
      </c>
      <c r="I9" s="130">
        <v>0</v>
      </c>
      <c r="J9" s="130">
        <v>0</v>
      </c>
      <c r="K9" s="130">
        <v>0</v>
      </c>
      <c r="L9" s="130">
        <f t="shared" si="1"/>
        <v>0</v>
      </c>
    </row>
    <row r="10" spans="1:15" x14ac:dyDescent="0.25">
      <c r="A10" s="22">
        <v>1.7</v>
      </c>
      <c r="B10" s="23" t="s">
        <v>56</v>
      </c>
      <c r="C10" s="130">
        <v>5441.15</v>
      </c>
      <c r="D10" s="130">
        <v>61779.96</v>
      </c>
      <c r="E10" s="130">
        <v>124295.23</v>
      </c>
      <c r="F10" s="130">
        <v>37000</v>
      </c>
      <c r="G10" s="130">
        <v>20000</v>
      </c>
      <c r="H10" s="130">
        <v>11210.62</v>
      </c>
      <c r="I10" s="130">
        <v>20000</v>
      </c>
      <c r="J10" s="130">
        <v>0</v>
      </c>
      <c r="K10" s="130">
        <v>0</v>
      </c>
      <c r="L10" s="130">
        <f t="shared" si="1"/>
        <v>279726.95999999996</v>
      </c>
    </row>
    <row r="11" spans="1:15" x14ac:dyDescent="0.25">
      <c r="A11" s="22">
        <v>1.8</v>
      </c>
      <c r="B11" s="23" t="s">
        <v>308</v>
      </c>
      <c r="C11" s="130">
        <v>97595.560000000027</v>
      </c>
      <c r="D11" s="130"/>
      <c r="E11" s="130">
        <v>2276.23</v>
      </c>
      <c r="F11" s="130">
        <v>7102.91</v>
      </c>
      <c r="G11" s="130">
        <v>19380.38</v>
      </c>
      <c r="H11" s="130">
        <v>4210.68</v>
      </c>
      <c r="I11" s="130"/>
      <c r="J11" s="130"/>
      <c r="K11" s="130"/>
      <c r="L11" s="130">
        <f t="shared" si="1"/>
        <v>130565.76000000004</v>
      </c>
    </row>
    <row r="12" spans="1:15" x14ac:dyDescent="0.25">
      <c r="A12" s="22" t="s">
        <v>307</v>
      </c>
      <c r="B12" s="23" t="s">
        <v>57</v>
      </c>
      <c r="C12" s="130">
        <v>0</v>
      </c>
      <c r="D12" s="130">
        <v>0</v>
      </c>
      <c r="E12" s="130">
        <v>0</v>
      </c>
      <c r="F12" s="130">
        <v>0</v>
      </c>
      <c r="G12" s="130">
        <v>0</v>
      </c>
      <c r="H12" s="130">
        <v>0</v>
      </c>
      <c r="I12" s="130">
        <v>0</v>
      </c>
      <c r="J12" s="130">
        <v>0</v>
      </c>
      <c r="K12" s="130">
        <v>275740.09999999998</v>
      </c>
      <c r="L12" s="130">
        <f t="shared" si="1"/>
        <v>275740.09999999998</v>
      </c>
      <c r="O12" s="1"/>
    </row>
    <row r="13" spans="1:15" x14ac:dyDescent="0.25">
      <c r="A13" s="18">
        <v>2</v>
      </c>
      <c r="B13" s="21" t="s">
        <v>58</v>
      </c>
      <c r="C13" s="158">
        <f>C14+C15+C16+C22+C21</f>
        <v>3382721.39</v>
      </c>
      <c r="D13" s="158">
        <f t="shared" ref="D13:J13" si="2">D14+D15+D16+D22</f>
        <v>2952.4100000000003</v>
      </c>
      <c r="E13" s="158">
        <f t="shared" si="2"/>
        <v>54320.74</v>
      </c>
      <c r="F13" s="158">
        <f t="shared" si="2"/>
        <v>191587.03999999998</v>
      </c>
      <c r="G13" s="158">
        <f t="shared" si="2"/>
        <v>305275.06</v>
      </c>
      <c r="H13" s="158">
        <f t="shared" si="2"/>
        <v>109393.53</v>
      </c>
      <c r="I13" s="158">
        <f t="shared" si="2"/>
        <v>116496.89</v>
      </c>
      <c r="J13" s="158">
        <f t="shared" si="2"/>
        <v>51941.17</v>
      </c>
      <c r="K13" s="158">
        <f>K14+K15+K16+K22+K23</f>
        <v>813916.22</v>
      </c>
      <c r="L13" s="129">
        <f t="shared" si="1"/>
        <v>5028604.45</v>
      </c>
      <c r="O13" s="1"/>
    </row>
    <row r="14" spans="1:15" x14ac:dyDescent="0.25">
      <c r="A14" s="22">
        <v>2.1</v>
      </c>
      <c r="B14" s="24" t="s">
        <v>59</v>
      </c>
      <c r="C14" s="131">
        <v>0</v>
      </c>
      <c r="D14" s="130">
        <v>0</v>
      </c>
      <c r="E14" s="130">
        <v>0</v>
      </c>
      <c r="F14" s="130">
        <v>0</v>
      </c>
      <c r="G14" s="130">
        <v>0</v>
      </c>
      <c r="H14" s="130">
        <v>0</v>
      </c>
      <c r="I14" s="130">
        <v>0</v>
      </c>
      <c r="J14" s="130">
        <v>2159.87</v>
      </c>
      <c r="K14" s="130">
        <v>0</v>
      </c>
      <c r="L14" s="130">
        <f t="shared" si="1"/>
        <v>2159.87</v>
      </c>
      <c r="O14" s="1"/>
    </row>
    <row r="15" spans="1:15" ht="30" x14ac:dyDescent="0.25">
      <c r="A15" s="22">
        <v>2.2000000000000002</v>
      </c>
      <c r="B15" s="24" t="s">
        <v>60</v>
      </c>
      <c r="C15" s="130">
        <v>0</v>
      </c>
      <c r="D15" s="130">
        <v>0</v>
      </c>
      <c r="E15" s="130">
        <v>0</v>
      </c>
      <c r="F15" s="130">
        <v>61259</v>
      </c>
      <c r="G15" s="130">
        <v>65051</v>
      </c>
      <c r="H15" s="130">
        <v>0</v>
      </c>
      <c r="I15" s="130">
        <f>44998+187</f>
        <v>45185</v>
      </c>
      <c r="J15" s="130">
        <v>7625</v>
      </c>
      <c r="K15" s="130">
        <f>8500+223213</f>
        <v>231713</v>
      </c>
      <c r="L15" s="130">
        <f t="shared" si="1"/>
        <v>410833</v>
      </c>
      <c r="O15" s="1"/>
    </row>
    <row r="16" spans="1:15" x14ac:dyDescent="0.25">
      <c r="A16" s="22">
        <v>2.2999999999999998</v>
      </c>
      <c r="B16" s="24" t="s">
        <v>61</v>
      </c>
      <c r="C16" s="131">
        <f>SUM(C17:C18)</f>
        <v>3073825.29</v>
      </c>
      <c r="D16" s="131">
        <f>SUM(D17:D18)</f>
        <v>2952.4100000000003</v>
      </c>
      <c r="E16" s="131">
        <f t="shared" ref="E16:J16" si="3">SUM(E17:E18)</f>
        <v>54320.74</v>
      </c>
      <c r="F16" s="131">
        <f t="shared" si="3"/>
        <v>130328.04</v>
      </c>
      <c r="G16" s="131">
        <f t="shared" si="3"/>
        <v>240224.06</v>
      </c>
      <c r="H16" s="131">
        <f t="shared" si="3"/>
        <v>109393.53</v>
      </c>
      <c r="I16" s="131">
        <f t="shared" si="3"/>
        <v>71311.89</v>
      </c>
      <c r="J16" s="131">
        <f t="shared" si="3"/>
        <v>42156.3</v>
      </c>
      <c r="K16" s="131">
        <v>0</v>
      </c>
      <c r="L16" s="130">
        <f t="shared" si="1"/>
        <v>3724512.2600000002</v>
      </c>
      <c r="N16" s="1"/>
      <c r="O16" s="1"/>
    </row>
    <row r="17" spans="1:14" x14ac:dyDescent="0.25">
      <c r="A17" s="22" t="s">
        <v>62</v>
      </c>
      <c r="B17" s="23" t="s">
        <v>63</v>
      </c>
      <c r="C17" s="130">
        <v>3073825.29</v>
      </c>
      <c r="D17" s="130">
        <v>0</v>
      </c>
      <c r="E17" s="130">
        <v>0</v>
      </c>
      <c r="F17" s="130">
        <v>0</v>
      </c>
      <c r="G17" s="130">
        <v>0</v>
      </c>
      <c r="H17" s="130">
        <v>0</v>
      </c>
      <c r="I17" s="130">
        <v>0</v>
      </c>
      <c r="J17" s="130">
        <v>0</v>
      </c>
      <c r="K17" s="130">
        <v>0</v>
      </c>
      <c r="L17" s="130">
        <f t="shared" si="1"/>
        <v>3073825.29</v>
      </c>
      <c r="N17" s="1"/>
    </row>
    <row r="18" spans="1:14" x14ac:dyDescent="0.25">
      <c r="A18" s="22" t="s">
        <v>64</v>
      </c>
      <c r="B18" s="23" t="s">
        <v>65</v>
      </c>
      <c r="C18" s="130">
        <v>0</v>
      </c>
      <c r="D18" s="130">
        <v>2952.4100000000003</v>
      </c>
      <c r="E18" s="130">
        <v>54320.74</v>
      </c>
      <c r="F18" s="130">
        <v>130328.04</v>
      </c>
      <c r="G18" s="130">
        <v>240224.06</v>
      </c>
      <c r="H18" s="130">
        <v>109393.53</v>
      </c>
      <c r="I18" s="130">
        <v>71311.89</v>
      </c>
      <c r="J18" s="130">
        <v>42156.3</v>
      </c>
      <c r="K18" s="130">
        <v>0</v>
      </c>
      <c r="L18" s="130">
        <f t="shared" si="1"/>
        <v>650686.97000000009</v>
      </c>
      <c r="N18" s="1"/>
    </row>
    <row r="19" spans="1:14" x14ac:dyDescent="0.25">
      <c r="A19" s="22">
        <v>2.4</v>
      </c>
      <c r="B19" s="24" t="s">
        <v>66</v>
      </c>
      <c r="C19" s="130">
        <v>0</v>
      </c>
      <c r="D19" s="130">
        <v>0</v>
      </c>
      <c r="E19" s="130">
        <v>0</v>
      </c>
      <c r="F19" s="130">
        <v>0</v>
      </c>
      <c r="G19" s="130">
        <v>0</v>
      </c>
      <c r="H19" s="130">
        <v>0</v>
      </c>
      <c r="I19" s="130">
        <v>0</v>
      </c>
      <c r="J19" s="130">
        <v>0</v>
      </c>
      <c r="K19" s="130">
        <v>0</v>
      </c>
      <c r="L19" s="130">
        <f t="shared" si="1"/>
        <v>0</v>
      </c>
    </row>
    <row r="20" spans="1:14" x14ac:dyDescent="0.25">
      <c r="A20" s="22">
        <v>2.5</v>
      </c>
      <c r="B20" s="23" t="s">
        <v>4</v>
      </c>
      <c r="C20" s="130">
        <v>0</v>
      </c>
      <c r="D20" s="130">
        <v>0</v>
      </c>
      <c r="E20" s="130">
        <v>0</v>
      </c>
      <c r="F20" s="130">
        <v>0</v>
      </c>
      <c r="G20" s="130">
        <v>0</v>
      </c>
      <c r="H20" s="130">
        <v>0</v>
      </c>
      <c r="I20" s="130">
        <v>0</v>
      </c>
      <c r="J20" s="130">
        <v>0</v>
      </c>
      <c r="K20" s="130">
        <v>0</v>
      </c>
      <c r="L20" s="130">
        <f t="shared" si="1"/>
        <v>0</v>
      </c>
    </row>
    <row r="21" spans="1:14" x14ac:dyDescent="0.25">
      <c r="A21" s="22" t="s">
        <v>309</v>
      </c>
      <c r="B21" s="23" t="s">
        <v>311</v>
      </c>
      <c r="C21" s="130">
        <v>3561.4900000000007</v>
      </c>
      <c r="D21" s="130"/>
      <c r="E21" s="130"/>
      <c r="F21" s="130"/>
      <c r="G21" s="130"/>
      <c r="H21" s="130"/>
      <c r="I21" s="130"/>
      <c r="J21" s="130"/>
      <c r="K21" s="130"/>
      <c r="L21" s="130"/>
    </row>
    <row r="22" spans="1:14" x14ac:dyDescent="0.25">
      <c r="A22" s="22" t="s">
        <v>310</v>
      </c>
      <c r="B22" s="23" t="s">
        <v>67</v>
      </c>
      <c r="C22" s="130">
        <v>305334.61</v>
      </c>
      <c r="D22" s="130">
        <v>0</v>
      </c>
      <c r="E22" s="130">
        <v>0</v>
      </c>
      <c r="F22" s="130">
        <v>0</v>
      </c>
      <c r="G22" s="130">
        <v>0</v>
      </c>
      <c r="H22" s="130">
        <v>0</v>
      </c>
      <c r="I22" s="130">
        <v>0</v>
      </c>
      <c r="J22" s="130">
        <v>0</v>
      </c>
      <c r="K22" s="130">
        <v>0</v>
      </c>
      <c r="L22" s="130">
        <f t="shared" si="1"/>
        <v>305334.61</v>
      </c>
    </row>
    <row r="23" spans="1:14" x14ac:dyDescent="0.25">
      <c r="A23" s="22" t="s">
        <v>312</v>
      </c>
      <c r="B23" s="23" t="s">
        <v>313</v>
      </c>
      <c r="C23" s="130"/>
      <c r="D23" s="130"/>
      <c r="E23" s="130"/>
      <c r="F23" s="130"/>
      <c r="G23" s="130"/>
      <c r="H23" s="130"/>
      <c r="I23" s="130"/>
      <c r="J23" s="130"/>
      <c r="K23" s="130">
        <v>582203.22</v>
      </c>
      <c r="L23" s="130"/>
    </row>
    <row r="24" spans="1:14" x14ac:dyDescent="0.25">
      <c r="A24" s="18">
        <v>3</v>
      </c>
      <c r="B24" s="21" t="s">
        <v>68</v>
      </c>
      <c r="C24" s="129">
        <f>C3-C13</f>
        <v>-1893850.8400000003</v>
      </c>
      <c r="D24" s="129">
        <f t="shared" ref="D24:K24" si="4">D3-D13</f>
        <v>452553.99000000005</v>
      </c>
      <c r="E24" s="129">
        <f t="shared" si="4"/>
        <v>343388.89</v>
      </c>
      <c r="F24" s="129">
        <f t="shared" si="4"/>
        <v>93543.890000000014</v>
      </c>
      <c r="G24" s="129">
        <f t="shared" si="4"/>
        <v>-89522.75</v>
      </c>
      <c r="H24" s="129">
        <f t="shared" si="4"/>
        <v>87689.709999999992</v>
      </c>
      <c r="I24" s="129">
        <f t="shared" si="4"/>
        <v>718137.54000000074</v>
      </c>
      <c r="J24" s="129">
        <f t="shared" si="4"/>
        <v>656434.22</v>
      </c>
      <c r="K24" s="129">
        <f t="shared" si="4"/>
        <v>-155307.80999999994</v>
      </c>
      <c r="L24" s="129">
        <f t="shared" si="1"/>
        <v>213066.84000000043</v>
      </c>
    </row>
    <row r="25" spans="1:14" x14ac:dyDescent="0.25">
      <c r="C25" s="161"/>
      <c r="D25" s="161"/>
      <c r="E25" s="161"/>
      <c r="F25" s="161"/>
      <c r="G25" s="161"/>
      <c r="H25" s="161"/>
      <c r="I25" s="161"/>
      <c r="J25" s="161"/>
      <c r="K25" s="161"/>
      <c r="L25" s="161"/>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5" x14ac:dyDescent="0.25"/>
  <cols>
    <col min="1" max="1" width="4.85546875" style="2" bestFit="1" customWidth="1"/>
    <col min="2" max="2" width="58.5703125" customWidth="1"/>
    <col min="3" max="3" width="13.140625" bestFit="1" customWidth="1"/>
    <col min="4" max="5" width="12.28515625" bestFit="1" customWidth="1"/>
    <col min="6" max="6" width="11.28515625" bestFit="1" customWidth="1"/>
    <col min="7" max="7" width="10.28515625" bestFit="1" customWidth="1"/>
    <col min="8" max="8" width="11.85546875" bestFit="1" customWidth="1"/>
    <col min="9" max="9" width="11.5703125" bestFit="1" customWidth="1"/>
    <col min="10" max="10" width="13.7109375" bestFit="1" customWidth="1"/>
    <col min="11" max="11" width="12" bestFit="1" customWidth="1"/>
    <col min="12" max="13" width="10.28515625" bestFit="1" customWidth="1"/>
    <col min="14" max="16" width="9.28515625" bestFit="1" customWidth="1"/>
  </cols>
  <sheetData>
    <row r="1" spans="1:16" s="25" customFormat="1" x14ac:dyDescent="0.25">
      <c r="A1" s="172" t="s">
        <v>69</v>
      </c>
      <c r="B1" s="172"/>
      <c r="C1" s="172"/>
      <c r="D1" s="172"/>
      <c r="E1" s="172"/>
      <c r="F1" s="171" t="s">
        <v>0</v>
      </c>
      <c r="G1" s="171"/>
    </row>
    <row r="2" spans="1:16" x14ac:dyDescent="0.25">
      <c r="A2" s="26"/>
      <c r="B2" s="20" t="s">
        <v>70</v>
      </c>
      <c r="C2" s="20" t="s">
        <v>9</v>
      </c>
      <c r="D2" s="19" t="s">
        <v>71</v>
      </c>
      <c r="E2" s="19" t="s">
        <v>72</v>
      </c>
      <c r="F2" s="19" t="s">
        <v>73</v>
      </c>
      <c r="G2" s="19" t="s">
        <v>74</v>
      </c>
      <c r="K2" s="1"/>
      <c r="L2" s="1"/>
      <c r="M2" s="1"/>
      <c r="N2" s="1"/>
      <c r="O2" s="1"/>
      <c r="P2" s="1"/>
    </row>
    <row r="3" spans="1:16" x14ac:dyDescent="0.25">
      <c r="A3" s="27">
        <v>1</v>
      </c>
      <c r="B3" s="21" t="s">
        <v>50</v>
      </c>
      <c r="C3" s="133">
        <v>5036384.6399999997</v>
      </c>
      <c r="D3" s="133">
        <v>3642413.4099999997</v>
      </c>
      <c r="E3" s="133">
        <v>1288758.78</v>
      </c>
      <c r="F3" s="133">
        <v>95814.409999999989</v>
      </c>
      <c r="G3" s="133">
        <v>9398.0400000000009</v>
      </c>
      <c r="K3" s="1"/>
      <c r="L3" s="1"/>
      <c r="M3" s="1"/>
      <c r="N3" s="1"/>
      <c r="O3" s="1"/>
      <c r="P3" s="1"/>
    </row>
    <row r="4" spans="1:16" x14ac:dyDescent="0.25">
      <c r="A4" s="28">
        <v>1.1000000000000001</v>
      </c>
      <c r="B4" s="23" t="s">
        <v>75</v>
      </c>
      <c r="C4" s="134">
        <v>1507392.98</v>
      </c>
      <c r="D4" s="131">
        <v>1070483.29</v>
      </c>
      <c r="E4" s="131">
        <v>348299.98</v>
      </c>
      <c r="F4" s="131">
        <v>79212.2</v>
      </c>
      <c r="G4" s="131">
        <v>9397.51</v>
      </c>
      <c r="K4" s="1"/>
      <c r="L4" s="1"/>
      <c r="M4" s="1"/>
      <c r="N4" s="1"/>
      <c r="O4" s="1"/>
      <c r="P4" s="1"/>
    </row>
    <row r="5" spans="1:16" x14ac:dyDescent="0.25">
      <c r="A5" s="28">
        <v>1.2</v>
      </c>
      <c r="B5" s="23" t="s">
        <v>52</v>
      </c>
      <c r="C5" s="134">
        <v>635183.94999999995</v>
      </c>
      <c r="D5" s="131">
        <v>465985.02</v>
      </c>
      <c r="E5" s="131">
        <v>169198.93</v>
      </c>
      <c r="F5" s="131">
        <v>0</v>
      </c>
      <c r="G5" s="131">
        <v>0</v>
      </c>
    </row>
    <row r="6" spans="1:16" x14ac:dyDescent="0.25">
      <c r="A6" s="28">
        <v>1.3</v>
      </c>
      <c r="B6" s="23" t="s">
        <v>1</v>
      </c>
      <c r="C6" s="134">
        <v>1940021.16</v>
      </c>
      <c r="D6" s="131">
        <v>1544491.16</v>
      </c>
      <c r="E6" s="131">
        <v>380515.33</v>
      </c>
      <c r="F6" s="131">
        <v>15014.67</v>
      </c>
      <c r="G6" s="131">
        <v>0</v>
      </c>
      <c r="H6" s="1"/>
      <c r="I6" s="29"/>
    </row>
    <row r="7" spans="1:16" ht="30" x14ac:dyDescent="0.25">
      <c r="A7" s="28">
        <v>1.4</v>
      </c>
      <c r="B7" s="24" t="s">
        <v>76</v>
      </c>
      <c r="C7" s="134">
        <v>289651.95</v>
      </c>
      <c r="D7" s="131">
        <v>256459.16999999998</v>
      </c>
      <c r="E7" s="131">
        <v>33192.780000000028</v>
      </c>
      <c r="F7" s="131">
        <v>0</v>
      </c>
      <c r="G7" s="131">
        <v>0</v>
      </c>
    </row>
    <row r="8" spans="1:16" x14ac:dyDescent="0.25">
      <c r="A8" s="28">
        <v>1.5</v>
      </c>
      <c r="B8" s="23" t="s">
        <v>55</v>
      </c>
      <c r="C8" s="133">
        <v>0</v>
      </c>
      <c r="D8" s="131">
        <v>0</v>
      </c>
      <c r="E8" s="131">
        <v>0</v>
      </c>
      <c r="F8" s="131">
        <v>0</v>
      </c>
      <c r="G8" s="131">
        <v>0</v>
      </c>
      <c r="I8" s="1"/>
      <c r="J8" s="1"/>
      <c r="K8" s="1"/>
      <c r="L8" s="1"/>
    </row>
    <row r="9" spans="1:16" x14ac:dyDescent="0.25">
      <c r="A9" s="28">
        <v>1.6</v>
      </c>
      <c r="B9" s="23" t="s">
        <v>77</v>
      </c>
      <c r="C9" s="133">
        <v>323000</v>
      </c>
      <c r="D9" s="131">
        <v>0</v>
      </c>
      <c r="E9" s="131">
        <v>323000</v>
      </c>
      <c r="F9" s="131">
        <v>0</v>
      </c>
      <c r="G9" s="131">
        <v>0</v>
      </c>
      <c r="I9" s="1"/>
      <c r="J9" s="1"/>
      <c r="K9" s="1"/>
    </row>
    <row r="10" spans="1:16" x14ac:dyDescent="0.25">
      <c r="A10" s="28">
        <v>1.7</v>
      </c>
      <c r="B10" s="23" t="s">
        <v>78</v>
      </c>
      <c r="C10" s="133">
        <v>58823.6</v>
      </c>
      <c r="D10" s="131">
        <v>58823.6</v>
      </c>
      <c r="E10" s="131">
        <v>0</v>
      </c>
      <c r="F10" s="131">
        <v>0</v>
      </c>
      <c r="G10" s="131">
        <v>0</v>
      </c>
      <c r="I10" s="1"/>
      <c r="K10" s="1"/>
    </row>
    <row r="11" spans="1:16" x14ac:dyDescent="0.25">
      <c r="A11" s="28">
        <v>1.8</v>
      </c>
      <c r="B11" s="23" t="s">
        <v>3</v>
      </c>
      <c r="C11" s="133">
        <v>282311.00000000006</v>
      </c>
      <c r="D11" s="131">
        <v>246171.17</v>
      </c>
      <c r="E11" s="131">
        <v>34551.760000000009</v>
      </c>
      <c r="F11" s="131">
        <v>1587.5399999999936</v>
      </c>
      <c r="G11" s="131">
        <v>0.53000000000065484</v>
      </c>
      <c r="I11" s="1"/>
      <c r="K11" s="1"/>
    </row>
    <row r="12" spans="1:16" x14ac:dyDescent="0.25">
      <c r="A12" s="27">
        <v>2</v>
      </c>
      <c r="B12" s="21" t="s">
        <v>58</v>
      </c>
      <c r="C12" s="133">
        <v>4458351.84</v>
      </c>
      <c r="D12" s="133">
        <v>3131768.49</v>
      </c>
      <c r="E12" s="133">
        <v>1228056.52</v>
      </c>
      <c r="F12" s="133">
        <v>92534.86</v>
      </c>
      <c r="G12" s="133">
        <v>5991.9699999999993</v>
      </c>
    </row>
    <row r="13" spans="1:16" x14ac:dyDescent="0.25">
      <c r="A13" s="28">
        <v>2.1</v>
      </c>
      <c r="B13" s="24" t="s">
        <v>79</v>
      </c>
      <c r="C13" s="133">
        <v>2159.87</v>
      </c>
      <c r="D13" s="131">
        <v>2159.87</v>
      </c>
      <c r="E13" s="131">
        <v>0</v>
      </c>
      <c r="F13" s="131">
        <v>0</v>
      </c>
      <c r="G13" s="131">
        <v>0</v>
      </c>
      <c r="I13" s="1"/>
    </row>
    <row r="14" spans="1:16" ht="30" x14ac:dyDescent="0.25">
      <c r="A14" s="28">
        <v>2.2000000000000002</v>
      </c>
      <c r="B14" s="24" t="s">
        <v>60</v>
      </c>
      <c r="C14" s="133">
        <v>430222.83</v>
      </c>
      <c r="D14" s="131">
        <v>237528.56</v>
      </c>
      <c r="E14" s="131">
        <v>183846.29</v>
      </c>
      <c r="F14" s="131">
        <v>8845.7000000000007</v>
      </c>
      <c r="G14" s="131">
        <v>2.2799999999999998</v>
      </c>
      <c r="I14" s="1"/>
      <c r="J14" s="1"/>
      <c r="K14" s="1"/>
      <c r="L14" s="1"/>
      <c r="M14" s="1"/>
    </row>
    <row r="15" spans="1:16" x14ac:dyDescent="0.25">
      <c r="A15" s="28">
        <v>2.2999999999999998</v>
      </c>
      <c r="B15" s="23" t="s">
        <v>80</v>
      </c>
      <c r="C15" s="133">
        <v>3729149.7700000005</v>
      </c>
      <c r="D15" s="133">
        <v>2643015.0300000003</v>
      </c>
      <c r="E15" s="133">
        <v>1003299.19</v>
      </c>
      <c r="F15" s="133">
        <v>76927.199999999997</v>
      </c>
      <c r="G15" s="133">
        <v>5908.35</v>
      </c>
      <c r="I15" s="1"/>
    </row>
    <row r="16" spans="1:16" x14ac:dyDescent="0.25">
      <c r="A16" s="28" t="s">
        <v>62</v>
      </c>
      <c r="B16" s="23" t="s">
        <v>81</v>
      </c>
      <c r="C16" s="130">
        <v>3062922.0700000003</v>
      </c>
      <c r="D16" s="131">
        <v>2329846.35</v>
      </c>
      <c r="E16" s="131">
        <v>650240.16999999993</v>
      </c>
      <c r="F16" s="131">
        <v>76927.199999999997</v>
      </c>
      <c r="G16" s="131">
        <v>5908.35</v>
      </c>
      <c r="I16" s="1"/>
    </row>
    <row r="17" spans="1:13" x14ac:dyDescent="0.25">
      <c r="A17" s="28" t="s">
        <v>64</v>
      </c>
      <c r="B17" s="23" t="s">
        <v>82</v>
      </c>
      <c r="C17" s="130">
        <v>666227.69999999995</v>
      </c>
      <c r="D17" s="131">
        <v>313168.68</v>
      </c>
      <c r="E17" s="131">
        <v>353059.02</v>
      </c>
      <c r="F17" s="131">
        <v>0</v>
      </c>
      <c r="G17" s="131">
        <v>0</v>
      </c>
      <c r="I17" s="29"/>
    </row>
    <row r="18" spans="1:13" x14ac:dyDescent="0.25">
      <c r="A18" s="28">
        <v>2.4</v>
      </c>
      <c r="B18" s="23" t="s">
        <v>66</v>
      </c>
      <c r="C18" s="133">
        <v>0</v>
      </c>
      <c r="D18" s="131">
        <v>0</v>
      </c>
      <c r="E18" s="131">
        <v>0</v>
      </c>
      <c r="F18" s="131">
        <v>0</v>
      </c>
      <c r="G18" s="131">
        <v>0</v>
      </c>
    </row>
    <row r="19" spans="1:13" x14ac:dyDescent="0.25">
      <c r="A19" s="28">
        <v>2.5</v>
      </c>
      <c r="B19" s="23" t="s">
        <v>4</v>
      </c>
      <c r="C19" s="133">
        <v>0</v>
      </c>
      <c r="D19" s="131">
        <v>0</v>
      </c>
      <c r="E19" s="131">
        <v>0</v>
      </c>
      <c r="F19" s="131">
        <v>0</v>
      </c>
      <c r="G19" s="131">
        <v>0</v>
      </c>
    </row>
    <row r="20" spans="1:13" x14ac:dyDescent="0.25">
      <c r="A20" s="28">
        <v>2.6</v>
      </c>
      <c r="B20" s="23" t="s">
        <v>5</v>
      </c>
      <c r="C20" s="133">
        <v>296819.36999999988</v>
      </c>
      <c r="D20" s="131">
        <v>249065.0299999998</v>
      </c>
      <c r="E20" s="131">
        <v>40911.040000000037</v>
      </c>
      <c r="F20" s="131">
        <v>6761.9600000000064</v>
      </c>
      <c r="G20" s="131">
        <v>81.339999999999236</v>
      </c>
      <c r="J20" s="1"/>
      <c r="K20" s="1"/>
      <c r="M20" s="1"/>
    </row>
    <row r="21" spans="1:13" x14ac:dyDescent="0.25">
      <c r="A21" s="168" t="s">
        <v>83</v>
      </c>
      <c r="B21" s="169"/>
      <c r="C21" s="169"/>
      <c r="D21" s="169"/>
      <c r="E21" s="169"/>
      <c r="F21" s="169"/>
      <c r="G21" s="170"/>
    </row>
    <row r="22" spans="1:13" x14ac:dyDescent="0.25">
      <c r="A22" s="27">
        <v>3</v>
      </c>
      <c r="B22" s="30" t="s">
        <v>84</v>
      </c>
      <c r="C22" s="135">
        <v>4.4136693789332777E-2</v>
      </c>
      <c r="D22" s="135">
        <v>0</v>
      </c>
      <c r="E22" s="135">
        <v>3.7252128614628038E-2</v>
      </c>
      <c r="F22" s="135">
        <v>1.0845651747047409E-3</v>
      </c>
      <c r="G22" s="135">
        <v>5.7999999999999996E-3</v>
      </c>
    </row>
    <row r="23" spans="1:13" ht="30" x14ac:dyDescent="0.25">
      <c r="A23" s="28">
        <v>3.1</v>
      </c>
      <c r="B23" s="24" t="s">
        <v>85</v>
      </c>
      <c r="C23" s="136">
        <v>3.9300000000000002E-2</v>
      </c>
      <c r="D23" s="137">
        <v>0</v>
      </c>
      <c r="E23" s="137">
        <v>3.7252128614628038E-2</v>
      </c>
      <c r="F23" s="137">
        <v>1.0845651747047409E-3</v>
      </c>
      <c r="G23" s="137">
        <v>1E-3</v>
      </c>
      <c r="J23" s="1"/>
      <c r="K23" s="1"/>
    </row>
    <row r="24" spans="1:13" x14ac:dyDescent="0.25">
      <c r="A24" s="28">
        <v>3.2</v>
      </c>
      <c r="B24" s="23" t="s">
        <v>86</v>
      </c>
      <c r="C24" s="136">
        <v>4.8233524278816619E-3</v>
      </c>
      <c r="D24" s="137">
        <v>0</v>
      </c>
      <c r="E24" s="137">
        <v>0</v>
      </c>
      <c r="F24" s="137">
        <v>0</v>
      </c>
      <c r="G24" s="137">
        <v>4.8233524278816619E-3</v>
      </c>
      <c r="J24" s="1"/>
    </row>
    <row r="25" spans="1:13" x14ac:dyDescent="0.25">
      <c r="A25" s="28">
        <v>3.3</v>
      </c>
      <c r="B25" s="23" t="s">
        <v>87</v>
      </c>
      <c r="C25" s="136">
        <v>0</v>
      </c>
      <c r="D25" s="137">
        <v>0</v>
      </c>
      <c r="E25" s="137">
        <v>0</v>
      </c>
      <c r="F25" s="137">
        <v>0</v>
      </c>
      <c r="G25" s="137">
        <v>0</v>
      </c>
      <c r="J25" s="31"/>
    </row>
    <row r="26" spans="1:13" x14ac:dyDescent="0.25">
      <c r="A26" s="28">
        <v>3.4</v>
      </c>
      <c r="B26" s="23" t="s">
        <v>88</v>
      </c>
      <c r="C26" s="135">
        <v>4.4136693789332777E-2</v>
      </c>
      <c r="D26" s="135">
        <v>0</v>
      </c>
      <c r="E26" s="137">
        <v>3.7252128614628038E-2</v>
      </c>
      <c r="F26" s="137">
        <v>1.0845651747047409E-3</v>
      </c>
      <c r="G26" s="137">
        <v>5.7999999999999996E-3</v>
      </c>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17" sqref="C17:C22"/>
    </sheetView>
  </sheetViews>
  <sheetFormatPr defaultRowHeight="15" x14ac:dyDescent="0.25"/>
  <cols>
    <col min="1" max="1" width="5.85546875" customWidth="1"/>
    <col min="2" max="2" width="35.42578125" bestFit="1" customWidth="1"/>
    <col min="3" max="3" width="16" customWidth="1"/>
  </cols>
  <sheetData>
    <row r="1" spans="1:11" x14ac:dyDescent="0.25">
      <c r="A1" s="173" t="s">
        <v>89</v>
      </c>
      <c r="B1" s="174"/>
      <c r="C1" s="33" t="s">
        <v>0</v>
      </c>
      <c r="D1" s="32"/>
      <c r="E1" s="32"/>
      <c r="F1" s="32"/>
      <c r="G1" s="32"/>
      <c r="H1" s="32"/>
      <c r="I1" s="32"/>
      <c r="J1" s="32"/>
      <c r="K1" s="32"/>
    </row>
    <row r="2" spans="1:11" x14ac:dyDescent="0.25">
      <c r="A2" s="20">
        <v>1</v>
      </c>
      <c r="B2" s="21" t="s">
        <v>90</v>
      </c>
      <c r="C2" s="138">
        <f>SUM(C3:C8)</f>
        <v>3511229.0600000005</v>
      </c>
    </row>
    <row r="3" spans="1:11" x14ac:dyDescent="0.25">
      <c r="A3" s="34">
        <v>1.1000000000000001</v>
      </c>
      <c r="B3" s="23" t="s">
        <v>91</v>
      </c>
      <c r="C3" s="130">
        <v>989476.61</v>
      </c>
    </row>
    <row r="4" spans="1:11" x14ac:dyDescent="0.25">
      <c r="A4" s="34">
        <v>1.2</v>
      </c>
      <c r="B4" s="23" t="s">
        <v>43</v>
      </c>
      <c r="C4" s="130">
        <v>371345.25</v>
      </c>
    </row>
    <row r="5" spans="1:11" x14ac:dyDescent="0.25">
      <c r="A5" s="34">
        <v>1.3</v>
      </c>
      <c r="B5" s="23" t="s">
        <v>92</v>
      </c>
      <c r="C5" s="130">
        <v>437627</v>
      </c>
    </row>
    <row r="6" spans="1:11" x14ac:dyDescent="0.25">
      <c r="A6" s="34">
        <v>1.4</v>
      </c>
      <c r="B6" s="23" t="s">
        <v>93</v>
      </c>
      <c r="C6" s="130">
        <v>834634.43000000075</v>
      </c>
    </row>
    <row r="7" spans="1:11" x14ac:dyDescent="0.25">
      <c r="A7" s="34">
        <v>1.5</v>
      </c>
      <c r="B7" s="23" t="s">
        <v>94</v>
      </c>
      <c r="C7" s="130">
        <v>391309.77</v>
      </c>
    </row>
    <row r="8" spans="1:11" x14ac:dyDescent="0.25">
      <c r="A8" s="34">
        <v>1.6</v>
      </c>
      <c r="B8" s="23" t="s">
        <v>95</v>
      </c>
      <c r="C8" s="130">
        <v>486836</v>
      </c>
    </row>
    <row r="9" spans="1:11" x14ac:dyDescent="0.25">
      <c r="A9" s="20">
        <v>2</v>
      </c>
      <c r="B9" s="21" t="s">
        <v>96</v>
      </c>
      <c r="C9" s="138">
        <f>SUM(C10:C15)</f>
        <v>1787672.2000000002</v>
      </c>
    </row>
    <row r="10" spans="1:11" x14ac:dyDescent="0.25">
      <c r="A10" s="34">
        <v>2.1</v>
      </c>
      <c r="B10" s="23" t="s">
        <v>91</v>
      </c>
      <c r="C10" s="130">
        <v>308664.39</v>
      </c>
    </row>
    <row r="11" spans="1:11" x14ac:dyDescent="0.25">
      <c r="A11" s="34">
        <v>2.2000000000000002</v>
      </c>
      <c r="B11" s="23" t="s">
        <v>43</v>
      </c>
      <c r="C11" s="130">
        <v>289156.57999999996</v>
      </c>
    </row>
    <row r="12" spans="1:11" x14ac:dyDescent="0.25">
      <c r="A12" s="34">
        <v>2.2999999999999998</v>
      </c>
      <c r="B12" s="23" t="s">
        <v>92</v>
      </c>
      <c r="C12" s="130">
        <v>699235</v>
      </c>
    </row>
    <row r="13" spans="1:11" x14ac:dyDescent="0.25">
      <c r="A13" s="34">
        <v>2.4</v>
      </c>
      <c r="B13" s="23" t="s">
        <v>93</v>
      </c>
      <c r="C13" s="130">
        <v>163122.40000000002</v>
      </c>
    </row>
    <row r="14" spans="1:11" x14ac:dyDescent="0.25">
      <c r="A14" s="34">
        <v>2.5</v>
      </c>
      <c r="B14" s="23" t="s">
        <v>94</v>
      </c>
      <c r="C14" s="130">
        <v>90349.83</v>
      </c>
    </row>
    <row r="15" spans="1:11" x14ac:dyDescent="0.25">
      <c r="A15" s="34">
        <v>2.6</v>
      </c>
      <c r="B15" s="23" t="s">
        <v>95</v>
      </c>
      <c r="C15" s="130">
        <v>237144</v>
      </c>
    </row>
    <row r="16" spans="1:11" x14ac:dyDescent="0.25">
      <c r="A16" s="20">
        <v>3</v>
      </c>
      <c r="B16" s="21" t="s">
        <v>97</v>
      </c>
      <c r="C16" s="138">
        <f>SUM(C17:C22)</f>
        <v>1723555.8600000008</v>
      </c>
    </row>
    <row r="17" spans="1:3" x14ac:dyDescent="0.25">
      <c r="A17" s="34">
        <v>3.1</v>
      </c>
      <c r="B17" s="23" t="s">
        <v>91</v>
      </c>
      <c r="C17" s="130">
        <v>680812.22</v>
      </c>
    </row>
    <row r="18" spans="1:3" x14ac:dyDescent="0.25">
      <c r="A18" s="34">
        <v>3.2</v>
      </c>
      <c r="B18" s="23" t="s">
        <v>43</v>
      </c>
      <c r="C18" s="130">
        <v>82188.670000000042</v>
      </c>
    </row>
    <row r="19" spans="1:3" x14ac:dyDescent="0.25">
      <c r="A19" s="34">
        <v>3.3</v>
      </c>
      <c r="B19" s="23" t="s">
        <v>92</v>
      </c>
      <c r="C19" s="130">
        <v>-261609</v>
      </c>
    </row>
    <row r="20" spans="1:3" x14ac:dyDescent="0.25">
      <c r="A20" s="34">
        <v>3.4</v>
      </c>
      <c r="B20" s="23" t="s">
        <v>93</v>
      </c>
      <c r="C20" s="130">
        <v>671512.03000000073</v>
      </c>
    </row>
    <row r="21" spans="1:3" x14ac:dyDescent="0.25">
      <c r="A21" s="34">
        <v>3.5</v>
      </c>
      <c r="B21" s="23" t="s">
        <v>94</v>
      </c>
      <c r="C21" s="130">
        <v>300959.94</v>
      </c>
    </row>
    <row r="22" spans="1:3" x14ac:dyDescent="0.25">
      <c r="A22" s="34">
        <v>3.6</v>
      </c>
      <c r="B22" s="23" t="s">
        <v>95</v>
      </c>
      <c r="C22" s="130">
        <v>249692</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9" activeCellId="1" sqref="B4 B9:B17"/>
    </sheetView>
  </sheetViews>
  <sheetFormatPr defaultColWidth="9.140625" defaultRowHeight="15" x14ac:dyDescent="0.25"/>
  <cols>
    <col min="1" max="1" width="49.5703125" style="35" customWidth="1"/>
    <col min="2" max="2" width="21.140625" style="35" customWidth="1"/>
    <col min="3" max="3" width="20.28515625" style="35" bestFit="1" customWidth="1"/>
    <col min="4" max="4" width="20.28515625" style="35" customWidth="1"/>
    <col min="5" max="6" width="9.140625" style="35"/>
    <col min="7" max="7" width="10.5703125" style="35" bestFit="1" customWidth="1"/>
    <col min="8" max="10" width="9.140625" style="35"/>
    <col min="11" max="11" width="11.140625" style="35" bestFit="1" customWidth="1"/>
    <col min="12" max="16384" width="9.140625" style="35"/>
  </cols>
  <sheetData>
    <row r="1" spans="1:9" ht="36.75" customHeight="1" x14ac:dyDescent="0.25">
      <c r="A1" s="175" t="s">
        <v>98</v>
      </c>
      <c r="B1" s="175"/>
      <c r="C1" s="175"/>
      <c r="D1" s="175"/>
    </row>
    <row r="2" spans="1:9" ht="45" x14ac:dyDescent="0.25">
      <c r="A2" s="36" t="s">
        <v>99</v>
      </c>
      <c r="B2" s="37" t="s">
        <v>100</v>
      </c>
      <c r="C2" s="37" t="s">
        <v>101</v>
      </c>
      <c r="D2" s="37" t="s">
        <v>102</v>
      </c>
      <c r="E2" s="38"/>
      <c r="F2" s="38"/>
      <c r="G2" s="160"/>
    </row>
    <row r="3" spans="1:9" x14ac:dyDescent="0.25">
      <c r="A3" s="39" t="s">
        <v>103</v>
      </c>
      <c r="B3" s="139">
        <v>2210328.5999999996</v>
      </c>
      <c r="C3" s="139">
        <v>82492.999999999985</v>
      </c>
      <c r="D3" s="140">
        <v>0.03</v>
      </c>
      <c r="E3" s="40"/>
      <c r="F3" s="38"/>
      <c r="G3" s="160"/>
      <c r="I3" s="159"/>
    </row>
    <row r="4" spans="1:9" x14ac:dyDescent="0.25">
      <c r="A4" s="41" t="s">
        <v>104</v>
      </c>
      <c r="B4" s="139">
        <v>328204.23</v>
      </c>
      <c r="C4" s="139">
        <v>50.82</v>
      </c>
      <c r="D4" s="140">
        <v>0</v>
      </c>
      <c r="E4" s="40"/>
    </row>
    <row r="5" spans="1:9" x14ac:dyDescent="0.25">
      <c r="A5" s="42" t="s">
        <v>105</v>
      </c>
      <c r="B5" s="139">
        <v>5444.03</v>
      </c>
      <c r="C5" s="139">
        <v>0</v>
      </c>
      <c r="D5" s="140">
        <v>0</v>
      </c>
      <c r="E5" s="40"/>
    </row>
    <row r="6" spans="1:9" ht="15.75" customHeight="1" x14ac:dyDescent="0.25">
      <c r="A6" s="42" t="s">
        <v>106</v>
      </c>
      <c r="B6" s="139">
        <v>271761.73</v>
      </c>
      <c r="C6" s="139">
        <v>50.82</v>
      </c>
      <c r="D6" s="140">
        <v>0</v>
      </c>
      <c r="E6" s="40"/>
    </row>
    <row r="7" spans="1:9" x14ac:dyDescent="0.25">
      <c r="A7" s="42" t="s">
        <v>107</v>
      </c>
      <c r="B7" s="139">
        <v>834.86</v>
      </c>
      <c r="C7" s="139">
        <v>0</v>
      </c>
      <c r="D7" s="140">
        <v>0</v>
      </c>
      <c r="E7" s="40"/>
    </row>
    <row r="8" spans="1:9" x14ac:dyDescent="0.25">
      <c r="A8" s="42" t="s">
        <v>108</v>
      </c>
      <c r="B8" s="139">
        <v>50163.61</v>
      </c>
      <c r="C8" s="139">
        <v>0</v>
      </c>
      <c r="D8" s="140">
        <v>0</v>
      </c>
      <c r="E8" s="40"/>
    </row>
    <row r="9" spans="1:9" x14ac:dyDescent="0.25">
      <c r="A9" s="41" t="s">
        <v>109</v>
      </c>
      <c r="B9" s="139">
        <v>19032.02</v>
      </c>
      <c r="C9" s="139">
        <v>12700.63</v>
      </c>
      <c r="D9" s="140">
        <v>0.01</v>
      </c>
      <c r="E9" s="40"/>
    </row>
    <row r="10" spans="1:9" x14ac:dyDescent="0.25">
      <c r="A10" s="41" t="s">
        <v>110</v>
      </c>
      <c r="B10" s="139">
        <v>74857.19</v>
      </c>
      <c r="C10" s="139">
        <v>2707.21</v>
      </c>
      <c r="D10" s="140">
        <v>0</v>
      </c>
      <c r="E10" s="40"/>
    </row>
    <row r="11" spans="1:9" x14ac:dyDescent="0.25">
      <c r="A11" s="41" t="s">
        <v>111</v>
      </c>
      <c r="B11" s="139">
        <v>15378.71</v>
      </c>
      <c r="C11" s="139">
        <v>0</v>
      </c>
      <c r="D11" s="140">
        <v>0</v>
      </c>
      <c r="E11" s="40"/>
    </row>
    <row r="12" spans="1:9" x14ac:dyDescent="0.25">
      <c r="A12" s="41" t="s">
        <v>112</v>
      </c>
      <c r="B12" s="139">
        <v>58535.41</v>
      </c>
      <c r="C12" s="139">
        <v>9.11</v>
      </c>
      <c r="D12" s="140">
        <v>0</v>
      </c>
      <c r="E12" s="40"/>
    </row>
    <row r="13" spans="1:9" x14ac:dyDescent="0.25">
      <c r="A13" s="41" t="s">
        <v>113</v>
      </c>
      <c r="B13" s="139">
        <v>75588.63</v>
      </c>
      <c r="C13" s="139">
        <v>4519.62</v>
      </c>
      <c r="D13" s="140">
        <v>0</v>
      </c>
      <c r="E13" s="40"/>
    </row>
    <row r="14" spans="1:9" x14ac:dyDescent="0.25">
      <c r="A14" s="41" t="s">
        <v>114</v>
      </c>
      <c r="B14" s="139">
        <v>25639.05</v>
      </c>
      <c r="C14" s="139">
        <v>363.92</v>
      </c>
      <c r="D14" s="140">
        <v>0</v>
      </c>
      <c r="E14" s="40"/>
    </row>
    <row r="15" spans="1:9" x14ac:dyDescent="0.25">
      <c r="A15" s="41" t="s">
        <v>115</v>
      </c>
      <c r="B15" s="139">
        <v>0</v>
      </c>
      <c r="C15" s="139">
        <v>0</v>
      </c>
      <c r="D15" s="140">
        <v>0</v>
      </c>
      <c r="E15" s="40"/>
    </row>
    <row r="16" spans="1:9" x14ac:dyDescent="0.25">
      <c r="A16" s="43" t="s">
        <v>116</v>
      </c>
      <c r="B16" s="139">
        <v>0</v>
      </c>
      <c r="C16" s="139">
        <v>0</v>
      </c>
      <c r="D16" s="140">
        <v>0</v>
      </c>
      <c r="E16" s="40"/>
    </row>
    <row r="17" spans="1:5" ht="30" x14ac:dyDescent="0.25">
      <c r="A17" s="43" t="s">
        <v>117</v>
      </c>
      <c r="B17" s="139">
        <v>1613093.3599999996</v>
      </c>
      <c r="C17" s="139">
        <v>62141.689999999988</v>
      </c>
      <c r="D17" s="140">
        <v>0.02</v>
      </c>
      <c r="E17" s="40"/>
    </row>
    <row r="18" spans="1:5" x14ac:dyDescent="0.25">
      <c r="A18" s="44" t="s">
        <v>118</v>
      </c>
      <c r="B18" s="139">
        <v>208068.89999999997</v>
      </c>
      <c r="C18" s="139">
        <v>1711.8200000000002</v>
      </c>
      <c r="D18" s="140">
        <v>0</v>
      </c>
      <c r="E18" s="40"/>
    </row>
    <row r="19" spans="1:5" ht="30" x14ac:dyDescent="0.25">
      <c r="A19" s="45" t="s">
        <v>119</v>
      </c>
      <c r="B19" s="139">
        <v>208068.89999999997</v>
      </c>
      <c r="C19" s="139">
        <v>1711.8200000000002</v>
      </c>
      <c r="D19" s="140">
        <v>0</v>
      </c>
      <c r="E19" s="40"/>
    </row>
    <row r="20" spans="1:5" x14ac:dyDescent="0.25">
      <c r="A20" s="44" t="s">
        <v>120</v>
      </c>
      <c r="B20" s="139">
        <v>0</v>
      </c>
      <c r="C20" s="139">
        <v>0</v>
      </c>
      <c r="D20" s="140">
        <v>0</v>
      </c>
      <c r="E20" s="40"/>
    </row>
    <row r="21" spans="1:5" ht="30" x14ac:dyDescent="0.25">
      <c r="A21" s="45" t="s">
        <v>121</v>
      </c>
      <c r="B21" s="139">
        <v>0</v>
      </c>
      <c r="C21" s="139">
        <v>0</v>
      </c>
      <c r="D21" s="140">
        <v>0</v>
      </c>
      <c r="E21" s="40"/>
    </row>
    <row r="22" spans="1:5" x14ac:dyDescent="0.25">
      <c r="A22" s="44" t="s">
        <v>122</v>
      </c>
      <c r="B22" s="139">
        <v>0</v>
      </c>
      <c r="C22" s="139">
        <v>0</v>
      </c>
      <c r="D22" s="140">
        <v>0</v>
      </c>
      <c r="E22" s="40"/>
    </row>
    <row r="23" spans="1:5" x14ac:dyDescent="0.25">
      <c r="A23" s="44" t="s">
        <v>123</v>
      </c>
      <c r="B23" s="139">
        <v>0</v>
      </c>
      <c r="C23" s="139">
        <v>0</v>
      </c>
      <c r="D23" s="140">
        <v>0</v>
      </c>
      <c r="E23" s="40"/>
    </row>
    <row r="24" spans="1:5" x14ac:dyDescent="0.25">
      <c r="A24" s="44" t="s">
        <v>124</v>
      </c>
      <c r="B24" s="139">
        <v>334835.03999999998</v>
      </c>
      <c r="C24" s="139">
        <v>9377.3900000000012</v>
      </c>
      <c r="D24" s="140">
        <v>0</v>
      </c>
      <c r="E24" s="40"/>
    </row>
    <row r="25" spans="1:5" x14ac:dyDescent="0.25">
      <c r="A25" s="44" t="s">
        <v>125</v>
      </c>
      <c r="B25" s="139">
        <v>1070189.4199999997</v>
      </c>
      <c r="C25" s="139">
        <v>51052.479999999989</v>
      </c>
      <c r="D25" s="140">
        <v>0.02</v>
      </c>
      <c r="E25" s="40"/>
    </row>
    <row r="26" spans="1:5" x14ac:dyDescent="0.25">
      <c r="A26" s="46" t="s">
        <v>126</v>
      </c>
      <c r="B26" s="139">
        <v>0</v>
      </c>
      <c r="C26" s="139">
        <v>0</v>
      </c>
      <c r="D26" s="140">
        <v>0</v>
      </c>
      <c r="E26" s="40"/>
    </row>
    <row r="27" spans="1:5" x14ac:dyDescent="0.25">
      <c r="A27" s="176" t="s">
        <v>127</v>
      </c>
      <c r="B27" s="176"/>
      <c r="C27" s="176"/>
      <c r="D27" s="176"/>
    </row>
    <row r="28" spans="1:5" ht="35.25" customHeight="1" x14ac:dyDescent="0.25">
      <c r="A28" s="177"/>
      <c r="B28" s="177"/>
      <c r="C28" s="177"/>
      <c r="D28" s="177"/>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B4" sqref="B4:G12"/>
    </sheetView>
  </sheetViews>
  <sheetFormatPr defaultColWidth="9.140625" defaultRowHeight="15" x14ac:dyDescent="0.25"/>
  <cols>
    <col min="1" max="1" width="34.5703125" style="35" customWidth="1"/>
    <col min="2" max="2" width="12.85546875" style="35" customWidth="1"/>
    <col min="3" max="3" width="15.140625" style="35" bestFit="1" customWidth="1"/>
    <col min="4" max="4" width="14" style="35" customWidth="1"/>
    <col min="5" max="5" width="17.140625" style="35" customWidth="1"/>
    <col min="6" max="6" width="17.5703125" style="35" customWidth="1"/>
    <col min="7" max="7" width="19.5703125" style="35" customWidth="1"/>
    <col min="8" max="8" width="11.42578125" style="35" bestFit="1" customWidth="1"/>
    <col min="9" max="10" width="9.140625" style="35"/>
    <col min="11" max="11" width="11" style="35" bestFit="1" customWidth="1"/>
    <col min="12" max="12" width="12" style="35" bestFit="1" customWidth="1"/>
    <col min="13" max="16384" width="9.140625" style="35"/>
  </cols>
  <sheetData>
    <row r="1" spans="1:12" x14ac:dyDescent="0.25">
      <c r="A1" s="178" t="s">
        <v>128</v>
      </c>
      <c r="B1" s="178"/>
      <c r="C1" s="178"/>
      <c r="D1" s="178"/>
      <c r="E1" s="178"/>
      <c r="F1" s="178"/>
      <c r="G1" s="178"/>
    </row>
    <row r="2" spans="1:12" x14ac:dyDescent="0.25">
      <c r="A2" s="179" t="s">
        <v>129</v>
      </c>
      <c r="B2" s="179"/>
      <c r="C2" s="179"/>
      <c r="D2" s="179"/>
      <c r="E2" s="179"/>
      <c r="F2" s="179"/>
      <c r="G2" s="179"/>
    </row>
    <row r="3" spans="1:12" ht="60" x14ac:dyDescent="0.25">
      <c r="A3" s="47"/>
      <c r="B3" s="48" t="s">
        <v>130</v>
      </c>
      <c r="C3" s="48" t="s">
        <v>131</v>
      </c>
      <c r="D3" s="48" t="s">
        <v>132</v>
      </c>
      <c r="E3" s="48" t="s">
        <v>133</v>
      </c>
      <c r="F3" s="48" t="s">
        <v>134</v>
      </c>
      <c r="G3" s="48" t="s">
        <v>135</v>
      </c>
      <c r="L3" s="159"/>
    </row>
    <row r="4" spans="1:12" x14ac:dyDescent="0.25">
      <c r="A4" s="49" t="s">
        <v>136</v>
      </c>
      <c r="B4" s="141">
        <v>2210328.6000000006</v>
      </c>
      <c r="C4" s="50" t="s">
        <v>137</v>
      </c>
      <c r="D4" s="141">
        <v>13136.883800000001</v>
      </c>
      <c r="E4" s="142">
        <v>4.5188758817624854E-3</v>
      </c>
      <c r="F4" s="143">
        <v>270307.32500000001</v>
      </c>
      <c r="G4" s="142">
        <v>0.12930220595750316</v>
      </c>
    </row>
    <row r="5" spans="1:12" x14ac:dyDescent="0.25">
      <c r="A5" s="51" t="s">
        <v>138</v>
      </c>
      <c r="B5" s="141">
        <v>994019.64</v>
      </c>
      <c r="C5" s="142">
        <v>0.38207434563964771</v>
      </c>
      <c r="D5" s="141">
        <v>13136.883800000001</v>
      </c>
      <c r="E5" s="142">
        <v>4.5188758817624854E-3</v>
      </c>
      <c r="F5" s="50" t="s">
        <v>137</v>
      </c>
      <c r="G5" s="50" t="s">
        <v>137</v>
      </c>
    </row>
    <row r="6" spans="1:12" x14ac:dyDescent="0.25">
      <c r="A6" s="52" t="s">
        <v>139</v>
      </c>
      <c r="B6" s="141">
        <v>872767.1</v>
      </c>
      <c r="C6" s="142">
        <v>0.81862401771789295</v>
      </c>
      <c r="D6" s="141">
        <v>8250</v>
      </c>
      <c r="E6" s="142">
        <v>2.5720052713909666E-3</v>
      </c>
      <c r="F6" s="50" t="s">
        <v>137</v>
      </c>
      <c r="G6" s="50" t="s">
        <v>137</v>
      </c>
    </row>
    <row r="7" spans="1:12" x14ac:dyDescent="0.25">
      <c r="A7" s="52" t="s">
        <v>140</v>
      </c>
      <c r="B7" s="141">
        <v>121252.54000000001</v>
      </c>
      <c r="C7" s="142">
        <v>0.22156200936754236</v>
      </c>
      <c r="D7" s="141">
        <v>4886.8838000000014</v>
      </c>
      <c r="E7" s="142">
        <v>1.9468706103715186E-3</v>
      </c>
      <c r="F7" s="50" t="s">
        <v>137</v>
      </c>
      <c r="G7" s="50" t="s">
        <v>137</v>
      </c>
    </row>
    <row r="8" spans="1:12" x14ac:dyDescent="0.25">
      <c r="A8" s="51" t="s">
        <v>141</v>
      </c>
      <c r="B8" s="141">
        <v>928386.69000000018</v>
      </c>
      <c r="C8" s="142">
        <v>6.5649728349684562</v>
      </c>
      <c r="D8" s="50" t="s">
        <v>137</v>
      </c>
      <c r="E8" s="50" t="s">
        <v>137</v>
      </c>
      <c r="F8" s="143">
        <v>270307.32500000001</v>
      </c>
      <c r="G8" s="142">
        <v>0.28421392048769395</v>
      </c>
      <c r="H8" s="53"/>
    </row>
    <row r="9" spans="1:12" x14ac:dyDescent="0.25">
      <c r="A9" s="54" t="s">
        <v>142</v>
      </c>
      <c r="B9" s="141">
        <v>872064.80000000016</v>
      </c>
      <c r="C9" s="142">
        <v>0.95226423905395463</v>
      </c>
      <c r="D9" s="50" t="s">
        <v>137</v>
      </c>
      <c r="E9" s="50" t="s">
        <v>137</v>
      </c>
      <c r="F9" s="141">
        <v>218016.20000000004</v>
      </c>
      <c r="G9" s="142">
        <v>0.25</v>
      </c>
      <c r="H9" s="53"/>
    </row>
    <row r="10" spans="1:12" x14ac:dyDescent="0.25">
      <c r="A10" s="54" t="s">
        <v>143</v>
      </c>
      <c r="B10" s="141">
        <v>8061.5300000000007</v>
      </c>
      <c r="C10" s="142">
        <v>3.3349991666547186E-3</v>
      </c>
      <c r="D10" s="50" t="s">
        <v>137</v>
      </c>
      <c r="E10" s="50" t="s">
        <v>137</v>
      </c>
      <c r="F10" s="141">
        <v>4030.7650000000003</v>
      </c>
      <c r="G10" s="142">
        <v>0.5</v>
      </c>
      <c r="H10" s="53"/>
    </row>
    <row r="11" spans="1:12" x14ac:dyDescent="0.25">
      <c r="A11" s="54" t="s">
        <v>144</v>
      </c>
      <c r="B11" s="141">
        <v>48260.36</v>
      </c>
      <c r="C11" s="142">
        <v>14.031095874125649</v>
      </c>
      <c r="D11" s="50" t="s">
        <v>137</v>
      </c>
      <c r="E11" s="50" t="s">
        <v>137</v>
      </c>
      <c r="F11" s="141">
        <v>48260.36</v>
      </c>
      <c r="G11" s="142">
        <v>1</v>
      </c>
      <c r="H11" s="53"/>
    </row>
    <row r="12" spans="1:12" x14ac:dyDescent="0.25">
      <c r="A12" s="51" t="s">
        <v>145</v>
      </c>
      <c r="B12" s="141">
        <v>287922.27</v>
      </c>
      <c r="C12" s="142">
        <v>8.0394427458121438</v>
      </c>
      <c r="D12" s="50" t="s">
        <v>137</v>
      </c>
      <c r="E12" s="50" t="s">
        <v>137</v>
      </c>
      <c r="F12" s="50" t="s">
        <v>137</v>
      </c>
      <c r="G12" s="50" t="s">
        <v>137</v>
      </c>
    </row>
    <row r="14" spans="1:12" x14ac:dyDescent="0.25">
      <c r="A14" s="55"/>
      <c r="C14" s="56"/>
    </row>
    <row r="15" spans="1:12" x14ac:dyDescent="0.25">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topLeftCell="A19" zoomScaleNormal="100" zoomScaleSheetLayoutView="100" workbookViewId="0">
      <selection activeCell="D47" sqref="D47"/>
    </sheetView>
  </sheetViews>
  <sheetFormatPr defaultColWidth="9.140625" defaultRowHeight="15" x14ac:dyDescent="0.25"/>
  <cols>
    <col min="1" max="1" width="55.140625" style="57" customWidth="1"/>
    <col min="2" max="2" width="13.7109375" style="57" customWidth="1"/>
    <col min="3" max="3" width="18.28515625" style="57" bestFit="1" customWidth="1"/>
    <col min="4" max="16384" width="9.140625" style="57"/>
  </cols>
  <sheetData>
    <row r="1" spans="1:3" ht="27.75" customHeight="1" x14ac:dyDescent="0.25">
      <c r="A1" s="180" t="s">
        <v>146</v>
      </c>
      <c r="B1" s="180"/>
      <c r="C1" s="180"/>
    </row>
    <row r="2" spans="1:3" ht="9.75" customHeight="1" x14ac:dyDescent="0.25">
      <c r="A2" s="181" t="s">
        <v>129</v>
      </c>
      <c r="B2" s="181"/>
      <c r="C2" s="181"/>
    </row>
    <row r="3" spans="1:3" ht="13.5" customHeight="1" x14ac:dyDescent="0.25">
      <c r="A3" s="59"/>
      <c r="B3" s="60" t="s">
        <v>147</v>
      </c>
      <c r="C3" s="60" t="s">
        <v>148</v>
      </c>
    </row>
    <row r="4" spans="1:3" ht="30" x14ac:dyDescent="0.25">
      <c r="A4" s="61" t="s">
        <v>149</v>
      </c>
      <c r="B4" s="62" t="s">
        <v>9</v>
      </c>
      <c r="C4" s="62" t="s">
        <v>150</v>
      </c>
    </row>
    <row r="5" spans="1:3" x14ac:dyDescent="0.25">
      <c r="A5" s="63" t="s">
        <v>151</v>
      </c>
      <c r="B5" s="64">
        <v>627571</v>
      </c>
      <c r="C5" s="64">
        <v>36156.04</v>
      </c>
    </row>
    <row r="6" spans="1:3" x14ac:dyDescent="0.25">
      <c r="A6" s="65" t="s">
        <v>152</v>
      </c>
      <c r="B6" s="66">
        <v>0</v>
      </c>
      <c r="C6" s="66">
        <v>0</v>
      </c>
    </row>
    <row r="7" spans="1:3" x14ac:dyDescent="0.25">
      <c r="A7" s="65" t="s">
        <v>153</v>
      </c>
      <c r="B7" s="66">
        <v>627571</v>
      </c>
      <c r="C7" s="66">
        <v>36156.04</v>
      </c>
    </row>
    <row r="8" spans="1:3" ht="30" x14ac:dyDescent="0.25">
      <c r="A8" s="67" t="s">
        <v>154</v>
      </c>
      <c r="B8" s="66">
        <v>0</v>
      </c>
      <c r="C8" s="66">
        <v>0</v>
      </c>
    </row>
    <row r="9" spans="1:3" x14ac:dyDescent="0.25">
      <c r="A9" s="65" t="s">
        <v>155</v>
      </c>
      <c r="B9" s="66">
        <v>0</v>
      </c>
      <c r="C9" s="66">
        <v>0</v>
      </c>
    </row>
    <row r="10" spans="1:3" x14ac:dyDescent="0.25">
      <c r="A10" s="68" t="s">
        <v>156</v>
      </c>
      <c r="B10" s="64">
        <v>547758.9</v>
      </c>
      <c r="C10" s="64">
        <v>192395.74000000002</v>
      </c>
    </row>
    <row r="11" spans="1:3" x14ac:dyDescent="0.25">
      <c r="A11" s="67" t="s">
        <v>157</v>
      </c>
      <c r="B11" s="66">
        <v>547758.9</v>
      </c>
      <c r="C11" s="66">
        <v>192395.74000000002</v>
      </c>
    </row>
    <row r="12" spans="1:3" x14ac:dyDescent="0.25">
      <c r="A12" s="69" t="s">
        <v>158</v>
      </c>
      <c r="B12" s="66">
        <v>0</v>
      </c>
      <c r="C12" s="66">
        <v>0</v>
      </c>
    </row>
    <row r="13" spans="1:3" x14ac:dyDescent="0.25">
      <c r="A13" s="70" t="s">
        <v>159</v>
      </c>
      <c r="B13" s="64">
        <v>31063.879999999997</v>
      </c>
      <c r="C13" s="64">
        <v>29931.79</v>
      </c>
    </row>
    <row r="14" spans="1:3" x14ac:dyDescent="0.25">
      <c r="A14" s="71" t="s">
        <v>160</v>
      </c>
      <c r="B14" s="66">
        <v>0</v>
      </c>
      <c r="C14" s="66">
        <v>0</v>
      </c>
    </row>
    <row r="15" spans="1:3" x14ac:dyDescent="0.25">
      <c r="A15" s="71" t="s">
        <v>161</v>
      </c>
      <c r="B15" s="66">
        <v>31063.879999999997</v>
      </c>
      <c r="C15" s="66">
        <v>29931.79</v>
      </c>
    </row>
    <row r="16" spans="1:3" x14ac:dyDescent="0.25">
      <c r="A16" s="72" t="s">
        <v>162</v>
      </c>
      <c r="B16" s="64">
        <v>17000</v>
      </c>
      <c r="C16" s="64">
        <v>17000</v>
      </c>
    </row>
    <row r="17" spans="1:3" x14ac:dyDescent="0.25">
      <c r="A17" s="69" t="s">
        <v>163</v>
      </c>
      <c r="B17" s="64">
        <v>17000</v>
      </c>
      <c r="C17" s="64">
        <v>17000</v>
      </c>
    </row>
    <row r="18" spans="1:3" x14ac:dyDescent="0.25">
      <c r="A18" s="73" t="s">
        <v>164</v>
      </c>
      <c r="B18" s="66">
        <v>0</v>
      </c>
      <c r="C18" s="66">
        <v>0</v>
      </c>
    </row>
    <row r="19" spans="1:3" x14ac:dyDescent="0.25">
      <c r="A19" s="73" t="s">
        <v>165</v>
      </c>
      <c r="B19" s="66">
        <v>17000</v>
      </c>
      <c r="C19" s="66">
        <v>17000</v>
      </c>
    </row>
    <row r="20" spans="1:3" x14ac:dyDescent="0.25">
      <c r="A20" s="72" t="s">
        <v>166</v>
      </c>
      <c r="B20" s="74">
        <v>0</v>
      </c>
      <c r="C20" s="74">
        <v>0</v>
      </c>
    </row>
    <row r="21" spans="1:3" x14ac:dyDescent="0.25">
      <c r="A21" s="69" t="s">
        <v>167</v>
      </c>
      <c r="B21" s="64">
        <v>0</v>
      </c>
      <c r="C21" s="64">
        <v>0</v>
      </c>
    </row>
    <row r="22" spans="1:3" x14ac:dyDescent="0.25">
      <c r="A22" s="73" t="s">
        <v>164</v>
      </c>
      <c r="B22" s="75">
        <v>0</v>
      </c>
      <c r="C22" s="75">
        <v>0</v>
      </c>
    </row>
    <row r="23" spans="1:3" x14ac:dyDescent="0.25">
      <c r="A23" s="73" t="s">
        <v>165</v>
      </c>
      <c r="B23" s="75">
        <v>0</v>
      </c>
      <c r="C23" s="75">
        <v>0</v>
      </c>
    </row>
    <row r="24" spans="1:3" x14ac:dyDescent="0.25">
      <c r="A24" s="69" t="s">
        <v>168</v>
      </c>
      <c r="B24" s="64">
        <v>0</v>
      </c>
      <c r="C24" s="64">
        <v>0</v>
      </c>
    </row>
    <row r="25" spans="1:3" x14ac:dyDescent="0.25">
      <c r="A25" s="73" t="s">
        <v>169</v>
      </c>
      <c r="B25" s="75">
        <v>0</v>
      </c>
      <c r="C25" s="75">
        <v>0</v>
      </c>
    </row>
    <row r="26" spans="1:3" x14ac:dyDescent="0.25">
      <c r="A26" s="73" t="s">
        <v>170</v>
      </c>
      <c r="B26" s="75">
        <v>0</v>
      </c>
      <c r="C26" s="75">
        <v>0</v>
      </c>
    </row>
    <row r="27" spans="1:3" x14ac:dyDescent="0.25">
      <c r="A27" s="72" t="s">
        <v>171</v>
      </c>
      <c r="B27" s="74">
        <v>0</v>
      </c>
      <c r="C27" s="74">
        <v>0</v>
      </c>
    </row>
    <row r="28" spans="1:3" x14ac:dyDescent="0.25">
      <c r="A28" s="73" t="s">
        <v>172</v>
      </c>
      <c r="B28" s="66">
        <v>0</v>
      </c>
      <c r="C28" s="66">
        <v>0</v>
      </c>
    </row>
    <row r="29" spans="1:3" x14ac:dyDescent="0.25">
      <c r="A29" s="73" t="s">
        <v>173</v>
      </c>
      <c r="B29" s="66">
        <v>0</v>
      </c>
      <c r="C29" s="66">
        <v>0</v>
      </c>
    </row>
    <row r="30" spans="1:3" x14ac:dyDescent="0.25">
      <c r="A30" s="69" t="s">
        <v>174</v>
      </c>
      <c r="B30" s="64">
        <v>0</v>
      </c>
      <c r="C30" s="64">
        <v>0</v>
      </c>
    </row>
    <row r="31" spans="1:3" x14ac:dyDescent="0.25">
      <c r="A31" s="73" t="s">
        <v>175</v>
      </c>
      <c r="B31" s="75">
        <v>0</v>
      </c>
      <c r="C31" s="75">
        <v>0</v>
      </c>
    </row>
    <row r="32" spans="1:3" x14ac:dyDescent="0.25">
      <c r="A32" s="73" t="s">
        <v>176</v>
      </c>
      <c r="B32" s="75">
        <v>0</v>
      </c>
      <c r="C32" s="75">
        <v>0</v>
      </c>
    </row>
    <row r="33" spans="1:3" x14ac:dyDescent="0.25">
      <c r="A33" s="72" t="s">
        <v>177</v>
      </c>
      <c r="B33" s="64">
        <v>0</v>
      </c>
      <c r="C33" s="64">
        <v>0</v>
      </c>
    </row>
    <row r="34" spans="1:3" x14ac:dyDescent="0.25">
      <c r="A34" s="69" t="s">
        <v>178</v>
      </c>
      <c r="B34" s="75">
        <v>0</v>
      </c>
      <c r="C34" s="75">
        <v>0</v>
      </c>
    </row>
    <row r="35" spans="1:3" x14ac:dyDescent="0.25">
      <c r="A35" s="69" t="s">
        <v>179</v>
      </c>
      <c r="B35" s="75">
        <v>0</v>
      </c>
      <c r="C35" s="75">
        <v>0</v>
      </c>
    </row>
    <row r="36" spans="1:3" ht="30" x14ac:dyDescent="0.25">
      <c r="A36" s="70" t="s">
        <v>180</v>
      </c>
      <c r="B36" s="64">
        <v>0</v>
      </c>
      <c r="C36" s="64">
        <v>0</v>
      </c>
    </row>
    <row r="37" spans="1:3" x14ac:dyDescent="0.25">
      <c r="A37" s="69" t="s">
        <v>178</v>
      </c>
      <c r="B37" s="75">
        <v>0</v>
      </c>
      <c r="C37" s="75">
        <v>0</v>
      </c>
    </row>
    <row r="38" spans="1:3" x14ac:dyDescent="0.25">
      <c r="A38" s="69" t="s">
        <v>179</v>
      </c>
      <c r="B38" s="75">
        <v>0</v>
      </c>
      <c r="C38" s="75">
        <v>0</v>
      </c>
    </row>
    <row r="39" spans="1:3" x14ac:dyDescent="0.25">
      <c r="A39" s="70" t="s">
        <v>181</v>
      </c>
      <c r="B39" s="75">
        <v>0</v>
      </c>
      <c r="C39" s="75">
        <v>0</v>
      </c>
    </row>
    <row r="40" spans="1:3" ht="21" customHeight="1" x14ac:dyDescent="0.25"/>
    <row r="41" spans="1:3" x14ac:dyDescent="0.25">
      <c r="C41" s="76" t="s">
        <v>129</v>
      </c>
    </row>
    <row r="42" spans="1:3" x14ac:dyDescent="0.25">
      <c r="A42" s="58"/>
      <c r="B42" s="60" t="s">
        <v>147</v>
      </c>
      <c r="C42" s="60" t="s">
        <v>148</v>
      </c>
    </row>
    <row r="43" spans="1:3" ht="30" x14ac:dyDescent="0.25">
      <c r="A43" s="77" t="s">
        <v>182</v>
      </c>
      <c r="B43" s="78" t="s">
        <v>9</v>
      </c>
      <c r="C43" s="62" t="s">
        <v>150</v>
      </c>
    </row>
    <row r="44" spans="1:3" x14ac:dyDescent="0.25">
      <c r="A44" s="79" t="s">
        <v>183</v>
      </c>
      <c r="B44" s="144">
        <v>0</v>
      </c>
      <c r="C44" s="144">
        <v>0</v>
      </c>
    </row>
    <row r="45" spans="1:3" x14ac:dyDescent="0.25">
      <c r="A45" s="80" t="s">
        <v>157</v>
      </c>
      <c r="B45" s="145">
        <v>0</v>
      </c>
      <c r="C45" s="145">
        <v>0</v>
      </c>
    </row>
    <row r="46" spans="1:3" x14ac:dyDescent="0.25">
      <c r="A46" s="81" t="s">
        <v>184</v>
      </c>
      <c r="B46" s="146">
        <v>0</v>
      </c>
      <c r="C46" s="146">
        <v>0</v>
      </c>
    </row>
    <row r="47" spans="1:3" x14ac:dyDescent="0.25">
      <c r="A47" s="82" t="s">
        <v>185</v>
      </c>
      <c r="B47" s="146">
        <v>0</v>
      </c>
      <c r="C47" s="146">
        <v>0</v>
      </c>
    </row>
    <row r="48" spans="1:3" x14ac:dyDescent="0.25">
      <c r="A48" s="83" t="s">
        <v>186</v>
      </c>
      <c r="B48" s="144">
        <v>69826</v>
      </c>
      <c r="C48" s="144">
        <v>15737.55</v>
      </c>
    </row>
    <row r="49" spans="1:3" x14ac:dyDescent="0.25">
      <c r="A49" s="81" t="s">
        <v>187</v>
      </c>
      <c r="B49" s="147">
        <v>36592.060000000005</v>
      </c>
      <c r="C49" s="147">
        <v>7394.39</v>
      </c>
    </row>
    <row r="50" spans="1:3" x14ac:dyDescent="0.25">
      <c r="A50" s="81" t="s">
        <v>188</v>
      </c>
      <c r="B50" s="147">
        <v>25434.03</v>
      </c>
      <c r="C50" s="147">
        <v>8342.41</v>
      </c>
    </row>
    <row r="51" spans="1:3" x14ac:dyDescent="0.25">
      <c r="A51" s="81" t="s">
        <v>189</v>
      </c>
      <c r="B51" s="147">
        <v>7799.91</v>
      </c>
      <c r="C51" s="147">
        <v>0.75</v>
      </c>
    </row>
    <row r="52" spans="1:3" ht="12.75" customHeight="1" x14ac:dyDescent="0.25">
      <c r="A52" s="84" t="s">
        <v>190</v>
      </c>
      <c r="B52" s="147">
        <v>0</v>
      </c>
      <c r="C52" s="147">
        <v>0</v>
      </c>
    </row>
    <row r="53" spans="1:3" x14ac:dyDescent="0.25">
      <c r="A53" s="85" t="s">
        <v>191</v>
      </c>
      <c r="B53" s="147">
        <v>0</v>
      </c>
      <c r="C53" s="147">
        <v>0</v>
      </c>
    </row>
    <row r="54" spans="1:3" x14ac:dyDescent="0.25">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H34" sqref="H34"/>
    </sheetView>
  </sheetViews>
  <sheetFormatPr defaultColWidth="9.140625" defaultRowHeight="15" x14ac:dyDescent="0.25"/>
  <cols>
    <col min="1" max="1" width="3.140625" style="90" customWidth="1"/>
    <col min="2" max="2" width="20" style="35" customWidth="1"/>
    <col min="3" max="3" width="12.5703125" style="35" bestFit="1" customWidth="1"/>
    <col min="4" max="4" width="16.42578125" style="35" bestFit="1" customWidth="1"/>
    <col min="5" max="5" width="11" style="35" bestFit="1" customWidth="1"/>
    <col min="6" max="6" width="16.42578125" style="35" bestFit="1" customWidth="1"/>
    <col min="7" max="7" width="10" style="35" bestFit="1" customWidth="1"/>
    <col min="8" max="8" width="13.85546875" style="35" bestFit="1" customWidth="1"/>
    <col min="9" max="9" width="10" style="35" bestFit="1" customWidth="1"/>
    <col min="10" max="10" width="13.85546875" style="35" bestFit="1" customWidth="1"/>
    <col min="11" max="11" width="10" style="35" bestFit="1" customWidth="1"/>
    <col min="12" max="12" width="14.85546875" style="35" bestFit="1" customWidth="1"/>
    <col min="13" max="13" width="10" style="35" bestFit="1" customWidth="1"/>
    <col min="14" max="14" width="14.85546875" style="35" bestFit="1" customWidth="1"/>
    <col min="15" max="15" width="9" style="35" bestFit="1" customWidth="1"/>
    <col min="16" max="16" width="13.85546875" style="35" bestFit="1" customWidth="1"/>
    <col min="17" max="17" width="10" style="35" bestFit="1" customWidth="1"/>
    <col min="18" max="18" width="14.85546875" style="35" bestFit="1" customWidth="1"/>
    <col min="19" max="19" width="9" style="35" bestFit="1" customWidth="1"/>
    <col min="20" max="20" width="13.85546875" style="35" bestFit="1" customWidth="1"/>
    <col min="21" max="21" width="4.42578125" style="35" bestFit="1" customWidth="1"/>
    <col min="22" max="22" width="10.85546875" style="35" bestFit="1" customWidth="1"/>
    <col min="23" max="23" width="10" style="35" bestFit="1" customWidth="1"/>
    <col min="24" max="24" width="13.85546875" style="35" bestFit="1" customWidth="1"/>
    <col min="25" max="16384" width="9.140625" style="35"/>
  </cols>
  <sheetData>
    <row r="1" spans="1:24" ht="24.75" customHeight="1" thickBot="1" x14ac:dyDescent="0.3">
      <c r="A1" s="184" t="s">
        <v>193</v>
      </c>
      <c r="B1" s="184"/>
      <c r="C1" s="184"/>
      <c r="D1" s="184"/>
      <c r="E1" s="184"/>
      <c r="F1" s="184"/>
      <c r="G1" s="184"/>
      <c r="H1" s="184"/>
      <c r="I1" s="184"/>
      <c r="J1" s="184"/>
      <c r="K1" s="184"/>
      <c r="L1" s="184"/>
      <c r="M1" s="184"/>
      <c r="N1" s="184"/>
      <c r="O1" s="184"/>
      <c r="P1" s="184"/>
      <c r="Q1" s="184"/>
      <c r="R1" s="184"/>
      <c r="S1" s="184"/>
      <c r="T1" s="184"/>
      <c r="U1" s="184"/>
      <c r="V1" s="184"/>
      <c r="W1" s="184"/>
      <c r="X1" s="184"/>
    </row>
    <row r="2" spans="1:24" x14ac:dyDescent="0.25">
      <c r="A2" s="185" t="s">
        <v>194</v>
      </c>
      <c r="B2" s="188" t="s">
        <v>195</v>
      </c>
      <c r="C2" s="191" t="s">
        <v>196</v>
      </c>
      <c r="D2" s="191" t="s">
        <v>197</v>
      </c>
      <c r="E2" s="193" t="s">
        <v>198</v>
      </c>
      <c r="F2" s="193"/>
      <c r="G2" s="193"/>
      <c r="H2" s="193"/>
      <c r="I2" s="193"/>
      <c r="J2" s="193"/>
      <c r="K2" s="193"/>
      <c r="L2" s="193"/>
      <c r="M2" s="193"/>
      <c r="N2" s="193"/>
      <c r="O2" s="193"/>
      <c r="P2" s="193"/>
      <c r="Q2" s="193"/>
      <c r="R2" s="193"/>
      <c r="S2" s="193"/>
      <c r="T2" s="193"/>
      <c r="U2" s="193"/>
      <c r="V2" s="193"/>
      <c r="W2" s="193"/>
      <c r="X2" s="194"/>
    </row>
    <row r="3" spans="1:24" x14ac:dyDescent="0.25">
      <c r="A3" s="186"/>
      <c r="B3" s="189"/>
      <c r="C3" s="192"/>
      <c r="D3" s="192"/>
      <c r="E3" s="182" t="s">
        <v>199</v>
      </c>
      <c r="F3" s="195"/>
      <c r="G3" s="192" t="s">
        <v>200</v>
      </c>
      <c r="H3" s="192"/>
      <c r="I3" s="192" t="s">
        <v>201</v>
      </c>
      <c r="J3" s="192"/>
      <c r="K3" s="192" t="s">
        <v>202</v>
      </c>
      <c r="L3" s="192"/>
      <c r="M3" s="182" t="s">
        <v>203</v>
      </c>
      <c r="N3" s="195"/>
      <c r="O3" s="192" t="s">
        <v>204</v>
      </c>
      <c r="P3" s="192"/>
      <c r="Q3" s="192" t="s">
        <v>205</v>
      </c>
      <c r="R3" s="192"/>
      <c r="S3" s="192" t="s">
        <v>206</v>
      </c>
      <c r="T3" s="192"/>
      <c r="U3" s="192" t="s">
        <v>207</v>
      </c>
      <c r="V3" s="192"/>
      <c r="W3" s="182" t="s">
        <v>208</v>
      </c>
      <c r="X3" s="183"/>
    </row>
    <row r="4" spans="1:24" x14ac:dyDescent="0.25">
      <c r="A4" s="187"/>
      <c r="B4" s="190"/>
      <c r="C4" s="192"/>
      <c r="D4" s="192"/>
      <c r="E4" s="86" t="s">
        <v>209</v>
      </c>
      <c r="F4" s="86" t="s">
        <v>130</v>
      </c>
      <c r="G4" s="86" t="s">
        <v>209</v>
      </c>
      <c r="H4" s="86" t="s">
        <v>130</v>
      </c>
      <c r="I4" s="86" t="s">
        <v>209</v>
      </c>
      <c r="J4" s="86" t="s">
        <v>130</v>
      </c>
      <c r="K4" s="86" t="s">
        <v>209</v>
      </c>
      <c r="L4" s="86" t="s">
        <v>130</v>
      </c>
      <c r="M4" s="86" t="s">
        <v>209</v>
      </c>
      <c r="N4" s="86" t="s">
        <v>130</v>
      </c>
      <c r="O4" s="86" t="s">
        <v>209</v>
      </c>
      <c r="P4" s="86" t="s">
        <v>130</v>
      </c>
      <c r="Q4" s="86" t="s">
        <v>209</v>
      </c>
      <c r="R4" s="86" t="s">
        <v>130</v>
      </c>
      <c r="S4" s="86" t="s">
        <v>209</v>
      </c>
      <c r="T4" s="86" t="s">
        <v>130</v>
      </c>
      <c r="U4" s="86" t="s">
        <v>209</v>
      </c>
      <c r="V4" s="86" t="s">
        <v>130</v>
      </c>
      <c r="W4" s="86" t="s">
        <v>209</v>
      </c>
      <c r="X4" s="87" t="s">
        <v>130</v>
      </c>
    </row>
    <row r="5" spans="1:24" ht="45" x14ac:dyDescent="0.25">
      <c r="A5" s="88">
        <v>1</v>
      </c>
      <c r="B5" s="89" t="s">
        <v>210</v>
      </c>
      <c r="C5" s="148">
        <v>982623</v>
      </c>
      <c r="D5" s="86" t="s">
        <v>137</v>
      </c>
      <c r="E5" s="148">
        <v>391507</v>
      </c>
      <c r="F5" s="86" t="s">
        <v>137</v>
      </c>
      <c r="G5" s="148">
        <v>47549</v>
      </c>
      <c r="H5" s="86" t="s">
        <v>137</v>
      </c>
      <c r="I5" s="148">
        <v>18348</v>
      </c>
      <c r="J5" s="86" t="s">
        <v>137</v>
      </c>
      <c r="K5" s="148">
        <v>217691</v>
      </c>
      <c r="L5" s="86" t="s">
        <v>137</v>
      </c>
      <c r="M5" s="148">
        <v>78146</v>
      </c>
      <c r="N5" s="86" t="s">
        <v>137</v>
      </c>
      <c r="O5" s="148">
        <v>39042</v>
      </c>
      <c r="P5" s="86" t="s">
        <v>137</v>
      </c>
      <c r="Q5" s="148">
        <v>106780</v>
      </c>
      <c r="R5" s="86" t="s">
        <v>137</v>
      </c>
      <c r="S5" s="148">
        <v>37245</v>
      </c>
      <c r="T5" s="86" t="s">
        <v>137</v>
      </c>
      <c r="U5" s="148"/>
      <c r="V5" s="86" t="s">
        <v>137</v>
      </c>
      <c r="W5" s="148">
        <v>46315</v>
      </c>
      <c r="X5" s="87" t="s">
        <v>137</v>
      </c>
    </row>
    <row r="6" spans="1:24" x14ac:dyDescent="0.25">
      <c r="A6" s="88">
        <v>2</v>
      </c>
      <c r="B6" s="89" t="s">
        <v>211</v>
      </c>
      <c r="C6" s="148">
        <v>1348705</v>
      </c>
      <c r="D6" s="148">
        <v>2210328600.0000005</v>
      </c>
      <c r="E6" s="148">
        <v>486173</v>
      </c>
      <c r="F6" s="148">
        <v>1338736499.6800001</v>
      </c>
      <c r="G6" s="148">
        <v>67900</v>
      </c>
      <c r="H6" s="148">
        <v>57992179.68</v>
      </c>
      <c r="I6" s="148">
        <v>25932</v>
      </c>
      <c r="J6" s="148">
        <v>29313023.559999999</v>
      </c>
      <c r="K6" s="148">
        <v>330757</v>
      </c>
      <c r="L6" s="148">
        <v>337418581.634</v>
      </c>
      <c r="M6" s="148">
        <v>119909</v>
      </c>
      <c r="N6" s="148">
        <v>103489068.74600001</v>
      </c>
      <c r="O6" s="148">
        <v>53889</v>
      </c>
      <c r="P6" s="148">
        <v>53760479.336000003</v>
      </c>
      <c r="Q6" s="148">
        <v>150288</v>
      </c>
      <c r="R6" s="148">
        <v>171472133.44400001</v>
      </c>
      <c r="S6" s="148">
        <v>55646</v>
      </c>
      <c r="T6" s="148">
        <v>56505899.310000002</v>
      </c>
      <c r="U6" s="148"/>
      <c r="V6" s="148"/>
      <c r="W6" s="148">
        <v>58211</v>
      </c>
      <c r="X6" s="148">
        <v>61640734.609999999</v>
      </c>
    </row>
    <row r="7" spans="1:24" ht="30" x14ac:dyDescent="0.25">
      <c r="A7" s="88">
        <v>3</v>
      </c>
      <c r="B7" s="89" t="s">
        <v>212</v>
      </c>
      <c r="C7" s="148">
        <v>119858</v>
      </c>
      <c r="D7" s="148">
        <v>82493000</v>
      </c>
      <c r="E7" s="148">
        <v>43763</v>
      </c>
      <c r="F7" s="148">
        <v>62071297.097706527</v>
      </c>
      <c r="G7" s="148">
        <v>5708</v>
      </c>
      <c r="H7" s="148">
        <v>1106451.5820283233</v>
      </c>
      <c r="I7" s="148">
        <v>2233</v>
      </c>
      <c r="J7" s="148">
        <v>406727.05842316477</v>
      </c>
      <c r="K7" s="148">
        <v>32158</v>
      </c>
      <c r="L7" s="148">
        <v>6024412.6420407956</v>
      </c>
      <c r="M7" s="148">
        <v>9164</v>
      </c>
      <c r="N7" s="148">
        <v>1718683.5155702601</v>
      </c>
      <c r="O7" s="148">
        <v>4728</v>
      </c>
      <c r="P7" s="148">
        <v>1185401.3413768797</v>
      </c>
      <c r="Q7" s="148">
        <v>13971</v>
      </c>
      <c r="R7" s="148">
        <v>3829149.0582817546</v>
      </c>
      <c r="S7" s="148">
        <v>5757</v>
      </c>
      <c r="T7" s="148">
        <v>1039329.112330496</v>
      </c>
      <c r="U7" s="148"/>
      <c r="V7" s="148"/>
      <c r="W7" s="148">
        <v>2376</v>
      </c>
      <c r="X7" s="148">
        <v>5111548.5922418023</v>
      </c>
    </row>
    <row r="8" spans="1:24" x14ac:dyDescent="0.25">
      <c r="M8" s="91"/>
    </row>
    <row r="9" spans="1:24" x14ac:dyDescent="0.25">
      <c r="D9" s="56"/>
    </row>
    <row r="11" spans="1:24" x14ac:dyDescent="0.25">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B3" sqref="B3:C3"/>
    </sheetView>
  </sheetViews>
  <sheetFormatPr defaultColWidth="9.140625" defaultRowHeight="15" x14ac:dyDescent="0.25"/>
  <cols>
    <col min="1" max="1" width="2.7109375" style="93" customWidth="1"/>
    <col min="2" max="2" width="33.85546875" style="93" customWidth="1"/>
    <col min="3" max="3" width="49.7109375" style="93" customWidth="1"/>
    <col min="4" max="16384" width="9.140625" style="93"/>
  </cols>
  <sheetData>
    <row r="1" spans="1:11" ht="37.5" customHeight="1" x14ac:dyDescent="0.25">
      <c r="A1" s="196" t="s">
        <v>213</v>
      </c>
      <c r="B1" s="196"/>
      <c r="C1" s="196"/>
    </row>
    <row r="2" spans="1:11" ht="30" x14ac:dyDescent="0.25">
      <c r="A2" s="94" t="s">
        <v>194</v>
      </c>
      <c r="B2" s="95" t="s">
        <v>214</v>
      </c>
      <c r="C2" s="96" t="s">
        <v>215</v>
      </c>
    </row>
    <row r="3" spans="1:11" ht="15" customHeight="1" x14ac:dyDescent="0.25">
      <c r="A3" s="97">
        <v>1</v>
      </c>
      <c r="B3" s="149">
        <v>151011.44</v>
      </c>
      <c r="C3" s="150">
        <v>0.28009704006299929</v>
      </c>
      <c r="D3" s="98"/>
    </row>
    <row r="4" spans="1:11" x14ac:dyDescent="0.25">
      <c r="A4" s="99"/>
      <c r="B4" s="99"/>
      <c r="C4" s="99"/>
    </row>
    <row r="5" spans="1:11" ht="78.75" customHeight="1" x14ac:dyDescent="0.25">
      <c r="A5" s="197" t="s">
        <v>216</v>
      </c>
      <c r="B5" s="197"/>
      <c r="C5" s="197"/>
      <c r="D5" s="100"/>
      <c r="E5" s="100"/>
      <c r="F5" s="100"/>
      <c r="G5" s="100"/>
      <c r="H5" s="100"/>
      <c r="I5" s="100"/>
      <c r="J5" s="100"/>
      <c r="K5" s="100"/>
    </row>
    <row r="6" spans="1:11" x14ac:dyDescent="0.25">
      <c r="A6" s="100"/>
      <c r="B6" s="100"/>
      <c r="C6" s="100"/>
      <c r="D6" s="100"/>
      <c r="E6" s="100"/>
      <c r="F6" s="100"/>
      <c r="G6" s="100"/>
      <c r="H6" s="100"/>
      <c r="I6" s="100"/>
      <c r="J6" s="100"/>
      <c r="K6" s="100"/>
    </row>
    <row r="7" spans="1:11" x14ac:dyDescent="0.25">
      <c r="A7" s="99"/>
      <c r="B7" s="99"/>
      <c r="C7" s="99"/>
    </row>
    <row r="8" spans="1:11" x14ac:dyDescent="0.25">
      <c r="A8" s="198"/>
      <c r="B8" s="198"/>
      <c r="C8" s="198"/>
    </row>
    <row r="9" spans="1:11" x14ac:dyDescent="0.25">
      <c r="A9" s="99"/>
      <c r="B9" s="99"/>
      <c r="C9" s="99"/>
    </row>
    <row r="10" spans="1:11" x14ac:dyDescent="0.25">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2020-10-13T13:14:09Z</dcterms:modified>
</cp:coreProperties>
</file>